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alex\Downloads\"/>
    </mc:Choice>
  </mc:AlternateContent>
  <xr:revisionPtr revIDLastSave="0" documentId="8_{6E15E28E-EE79-4C1C-A464-303FCBE8EEE2}" xr6:coauthVersionLast="47" xr6:coauthVersionMax="47" xr10:uidLastSave="{00000000-0000-0000-0000-000000000000}"/>
  <workbookProtection lockStructure="1"/>
  <bookViews>
    <workbookView xWindow="1500" yWindow="1500" windowWidth="17280" windowHeight="8880" activeTab="1"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H26" i="3" s="1"/>
  <c r="O2" i="4"/>
  <c r="N2" i="4"/>
  <c r="H23" i="3" s="1"/>
  <c r="L2" i="4"/>
  <c r="K2" i="4"/>
  <c r="H22" i="3" s="1"/>
  <c r="I2" i="4"/>
  <c r="H2" i="4"/>
  <c r="F2" i="4"/>
  <c r="E2" i="4"/>
  <c r="C2" i="4"/>
  <c r="B2" i="4"/>
  <c r="H12" i="3" s="1"/>
  <c r="U1" i="4"/>
  <c r="T1" i="4"/>
  <c r="H31" i="3" s="1"/>
  <c r="R1" i="4"/>
  <c r="Q1" i="4"/>
  <c r="O1" i="4"/>
  <c r="N1" i="4"/>
  <c r="L1" i="4"/>
  <c r="K1" i="4"/>
  <c r="I1" i="4"/>
  <c r="H1" i="4"/>
  <c r="F1" i="4"/>
  <c r="E1" i="4"/>
  <c r="C1" i="4"/>
  <c r="B1" i="4"/>
  <c r="C33" i="3"/>
  <c r="C11" i="2" s="1"/>
  <c r="C14" i="2" s="1"/>
  <c r="H32" i="3"/>
  <c r="H30" i="3"/>
  <c r="H29" i="3"/>
  <c r="H28" i="3"/>
  <c r="H27" i="3"/>
  <c r="H25" i="3"/>
  <c r="H24" i="3"/>
  <c r="H21" i="3"/>
  <c r="H18" i="3"/>
  <c r="H17" i="3"/>
  <c r="H16" i="3"/>
  <c r="H15" i="3"/>
  <c r="H14" i="3"/>
  <c r="H13" i="3"/>
  <c r="H11" i="3"/>
  <c r="H20" i="3" l="1"/>
  <c r="H19" i="3"/>
  <c r="F33" i="3" l="1"/>
  <c r="E11" i="2" s="1"/>
  <c r="BB12" i="2" s="1"/>
  <c r="BF11" i="2"/>
  <c r="AW12" i="2" l="1"/>
  <c r="AH12" i="2"/>
  <c r="Y12" i="2"/>
  <c r="AK12" i="2"/>
  <c r="O12" i="2"/>
  <c r="J12" i="2"/>
  <c r="V12" i="2"/>
  <c r="AT12" i="2"/>
  <c r="H12" i="2"/>
  <c r="N12" i="2"/>
  <c r="AF12" i="2"/>
  <c r="Z12" i="2"/>
  <c r="AR12" i="2"/>
  <c r="AL12" i="2"/>
  <c r="I12" i="2"/>
  <c r="AX12" i="2"/>
  <c r="AA12" i="2"/>
  <c r="P12" i="2"/>
  <c r="W12" i="2"/>
  <c r="X12" i="2"/>
  <c r="AN12" i="2"/>
  <c r="AS12" i="2"/>
  <c r="K12" i="2"/>
  <c r="L12" i="2"/>
  <c r="AM12" i="2"/>
  <c r="AB12" i="2"/>
  <c r="AY12" i="2"/>
  <c r="AI12" i="2"/>
  <c r="AJ12" i="2"/>
  <c r="S12" i="2"/>
  <c r="AU12" i="2"/>
  <c r="AZ12" i="2"/>
  <c r="AV12" i="2"/>
  <c r="AE12" i="2"/>
  <c r="Q12" i="2"/>
  <c r="R12" i="2"/>
  <c r="U12" i="2"/>
  <c r="AC12" i="2"/>
  <c r="G12" i="2"/>
  <c r="AG12" i="2"/>
  <c r="T12" i="2"/>
  <c r="AO12" i="2"/>
  <c r="AP12" i="2"/>
  <c r="E14" i="2"/>
  <c r="N15" i="2" s="1"/>
  <c r="BC12" i="2"/>
  <c r="AD12" i="2"/>
  <c r="AQ12" i="2"/>
  <c r="M12" i="2"/>
  <c r="BD12" i="2"/>
  <c r="BA12" i="2"/>
  <c r="T15" i="2" l="1"/>
  <c r="AZ15" i="2"/>
  <c r="AF15" i="2"/>
  <c r="AR15" i="2"/>
  <c r="O15" i="2"/>
  <c r="AC15" i="2"/>
  <c r="BA15" i="2"/>
  <c r="AW15" i="2"/>
  <c r="J15" i="2"/>
  <c r="V15" i="2"/>
  <c r="I15" i="2"/>
  <c r="AP15" i="2"/>
  <c r="X15" i="2"/>
  <c r="AH15" i="2"/>
  <c r="AD15" i="2"/>
  <c r="AJ15" i="2"/>
  <c r="R15" i="2"/>
  <c r="AO15" i="2"/>
  <c r="L15" i="2"/>
  <c r="U15" i="2"/>
  <c r="BB15" i="2"/>
  <c r="AG15" i="2"/>
  <c r="S15" i="2"/>
  <c r="Z15" i="2"/>
  <c r="AA15" i="2"/>
  <c r="AS15" i="2"/>
  <c r="AE15" i="2"/>
  <c r="AL15" i="2"/>
  <c r="AY15" i="2"/>
  <c r="K15" i="2"/>
  <c r="AQ15" i="2"/>
  <c r="AX15" i="2"/>
  <c r="P15" i="2"/>
  <c r="AI15" i="2"/>
  <c r="Y15" i="2"/>
  <c r="AB15" i="2"/>
  <c r="AU15" i="2"/>
  <c r="AK15" i="2"/>
  <c r="H15" i="2"/>
  <c r="W15" i="2"/>
  <c r="G15" i="2"/>
  <c r="AT15" i="2"/>
  <c r="BD15" i="2"/>
  <c r="AM15" i="2"/>
  <c r="BC15" i="2"/>
  <c r="AV15" i="2"/>
  <c r="Q15" i="2"/>
  <c r="AN15" i="2"/>
  <c r="M15" i="2"/>
</calcChain>
</file>

<file path=xl/sharedStrings.xml><?xml version="1.0" encoding="utf-8"?>
<sst xmlns="http://schemas.openxmlformats.org/spreadsheetml/2006/main" count="110" uniqueCount="95">
  <si>
    <t>18ca27bec939a1ff284368ebd5876528a555b8f391e99423a53f0b503bee88e31c0b8fd8994434159c6dc95a89334d1167650f8a437c7df5ed32668fe5637891ohUWOLUo2/S9Urz+mCLgRMOQaaD8gZ/wJNttZsNAWT7ILJqPV2gc3jRe2Gb/vz7s</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</si>
  <si>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</si>
  <si>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</si>
  <si>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</si>
  <si>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</si>
  <si>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</si>
  <si>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</si>
  <si>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</si>
  <si>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</si>
  <si>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</si>
  <si>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</si>
  <si>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</si>
  <si>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</si>
  <si>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</si>
  <si>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</si>
  <si>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</si>
  <si>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</si>
  <si>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</si>
  <si>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</si>
  <si>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</si>
  <si>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</si>
  <si>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</si>
  <si>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</si>
  <si>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</si>
  <si>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</si>
  <si>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</si>
  <si>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</si>
  <si>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</si>
  <si>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</si>
  <si>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</si>
  <si>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</si>
  <si>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</si>
  <si>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</si>
  <si>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</si>
  <si>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</si>
  <si>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</si>
  <si>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</si>
  <si>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</si>
  <si>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</si>
  <si>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</si>
  <si>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</si>
  <si>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</si>
  <si>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</si>
  <si>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</si>
  <si>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</si>
  <si>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</si>
  <si>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</si>
  <si>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</si>
  <si>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</si>
  <si>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</si>
  <si>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</si>
  <si>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</si>
  <si>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</si>
  <si>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</si>
  <si>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</si>
  <si>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</si>
  <si>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</si>
  <si>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</si>
  <si>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</si>
  <si>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</si>
  <si>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</si>
  <si>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</si>
  <si>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</si>
  <si>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</si>
  <si>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</si>
  <si>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</si>
  <si>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</si>
  <si>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</si>
  <si>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</si>
  <si>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</si>
  <si>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</si>
  <si>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</si>
  <si>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</si>
  <si>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</si>
  <si>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</si>
  <si>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</si>
  <si>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</si>
  <si>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</si>
  <si>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$40,000 for Early Childhood Education; $30,000 for Enrichment Programming including Art, Music, Physical Education, and Spanish; $25,000 for Staff Education</t>
  </si>
  <si>
    <t xml:space="preserve"> Our mission is to nurture each student's intelligence, curiosity, and imagination while supporting and developing their unique talents and skills to prepare them for both university and life.</t>
  </si>
  <si>
    <t>Montessori Children's School of Key West is a child-centered community-oriented Montessori school, serving ages 18-months through 9th grade. Our purpose is to nurture and guide children to become self-directed, cooperative and responsible individuals of their community by instilling solid foundations in humanitarianism, intellectual growth and peace.</t>
  </si>
  <si>
    <t xml:space="preserve">We offer authentic Montessori education throughout the academic school year. Our Toddler Program is for children ages 18 months - 3 years of age M-F 8am-2:30pm, with aftercare from 2:30pm - 5:30 pm. Our Primary Program is for students ages 3 years - Kindergarten M-F 8am-2:30 pm, with afterare from 2:30-5:30pm, Our Lower Elementary Program is for students in grades 1st-3rd M-F 8am-2:30pm, with aftercare from 2:30-5:30; Our Upper Elementary Program is for students in grades 4th - 6th M-F 8am - 2:45pm; Our Junior HighSchool Program is for students in grades 7th - 9th. We offer camps during the school year and summer breaks for childrens ages 18 months - 5 years of age. We offer Parent Education and community events on campus and off campus throughout the school year. </t>
  </si>
  <si>
    <t xml:space="preserve">$40,000 for families who do not qualify for Early Learning Coalition School Readiness Scholarships (economically disadvantaged) and who do not qualify for StepUp for Students Scholarships (Kindergarten - 12th grade).   $30,000 for Enrichment programming specifically Art, Music, Spanish and Physical Education.             $25,000 for teachers attendance at Montessori continuing education conference and Montessori teacher training certifications.   </t>
  </si>
  <si>
    <t xml:space="preserve">Due to the high cost of living in Key West most families do not qualify for ELC School Readiness Scholarships. Thus between the ages of birth - Kindergarten families have to pay the full cost for Early Childhood Education. We have worked very hard over the past 10 years to provide in house scholarships for families but our scholarships are not meeting the needs of all who qualify. The funding we are requesting will fill this gap for families. In addition we recognize the importance of the Arts for students' academic and life long success. We would like to better afford a weekly art teacher, music teacher, Spanish teacher and physical education teacher to meet the student's needs in this area. Finally studies have shown that childrens' success in school and life begins with quality Early Childhood Programming which includes proven academic and social education provided by a high quality staff. Our goal is to always offer the best education to meet all of our students' and families' needs. Annual continuing education and teachers trained at high quality Montessori training centers is vital to this end. </t>
  </si>
  <si>
    <t xml:space="preserve">Due to the closure of two Early Childcare Centers last year and the expansion of StepUp for Student scholarships for all families regardless of income we have a substantial waiting list. We are currently under contract on an additional property and are awaiting City of Key West approval. Should we receive this approval we will be moving our Upper Elementary and Junior High School classrooms in August to this new location. This will free up space on  our current campus and help alleviate the stress on parents looking for quality Early Education for their children. This expansion requires more staff which will require additional training. </t>
  </si>
  <si>
    <t>Families with children ages 18 months - 9th grade</t>
  </si>
  <si>
    <t>Google search, website, facebook, word of mouth, advetising at Baseball Field, Early Learning Coalition</t>
  </si>
  <si>
    <t>Over 1,000, families</t>
  </si>
  <si>
    <t>In addition we have a realtor and attorney who vounteer their time and services for us probo</t>
  </si>
  <si>
    <t>15- 20% growth in enrollment</t>
  </si>
  <si>
    <t>Montessori education, per school year, $13,000 - $15,000</t>
  </si>
  <si>
    <t>17 full time, 5 part time, total 22 employees</t>
  </si>
  <si>
    <t>Life-long Learning: We provide engaging, purposeful educational opportunities that promote a love of life-long learning. Respect: We value self-respect, respect for others and respect for our environment. By showing compassion and integrity, we provide a safe and nurturing environment that encourages the appreciation of joy and the wonderment of childhood. Independence: We value the child’s ability to learn independence in a carefully guided and prepared environment. We believe in an atmosphere of order and beauty which allows each individual to achieve his or her fullest potential. Global Citizenship: We embrace the idea that knowledge of our world and our position in it is the vehicle for creating a path to awareness, understanding, compassion and true peace. Responsibility: We understand that we are responsible for our individual actions and how these actions affect others’ abilities to act. We are responsible for ensuring that our core values are part of our everyday life. Community: We strive to create a peaceful, supportive, compassionate and welcoming community, where understanding and respect for differences lead to appreciation, self-reflection, confidence and personal growth.</t>
  </si>
  <si>
    <t xml:space="preserve">I. Montessori Children's School of Key West has been providing an alternative to traditional daycare, public and charter school options since 1972. We take great pride in the services we offer. We are proud to have educated many of our current community leaders and their children. We hope to continue to be a source of qualitity education for years to come.                      II. We do not have any current cost-saving collaboration with other agencies. We do work closely with the Early Learning Coalition and the International Montessori Council to learn about best practices through webinars and free educational courses. </t>
  </si>
  <si>
    <t xml:space="preserve">We strive to offer a liveable wage for our staff. In addition we work closely with staff to find affordable housing. We recently invested in staff housing to help alleviate some of the difficulty in hiring and keeping qualified staff. We support local artists through our enrichment programs and actively participate in programs such as NOAA Ocean Guardian, CAVU, Key West Botanical Garden Volunteering, and Keep Key West Beautiful.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</si>
</sst>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2">
    <dxf>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39" workbookViewId="0">
      <selection activeCell="B16" sqref="B16:E16"/>
    </sheetView>
  </sheetViews>
  <sheetFormatPr defaultRowHeight="15" x14ac:dyDescent="0.25"/>
  <cols>
    <col min="2" max="5" width="25" customWidth="1"/>
    <col min="702" max="702" width="9.08984375" hidden="1"/>
  </cols>
  <sheetData>
    <row r="8" spans="2:5" ht="31.95" customHeight="1" x14ac:dyDescent="0.25">
      <c r="B8" s="38" t="s">
        <v>1</v>
      </c>
      <c r="C8" s="39"/>
      <c r="D8" s="39"/>
      <c r="E8" s="39"/>
    </row>
    <row r="10" spans="2:5" ht="28.2" x14ac:dyDescent="0.25">
      <c r="B10" s="2" t="s">
        <v>2</v>
      </c>
    </row>
    <row r="12" spans="2:5" ht="409.6" customHeight="1" x14ac:dyDescent="0.25">
      <c r="B12" s="40" t="s">
        <v>3</v>
      </c>
      <c r="C12" s="40"/>
      <c r="D12" s="40"/>
      <c r="E12" s="40"/>
    </row>
    <row r="14" spans="2:5" ht="28.2" x14ac:dyDescent="0.25">
      <c r="B14" s="2" t="s">
        <v>4</v>
      </c>
    </row>
    <row r="16" spans="2:5" ht="16.05" customHeight="1" x14ac:dyDescent="0.25">
      <c r="B16" s="41" t="s">
        <v>5</v>
      </c>
      <c r="C16" s="39"/>
      <c r="D16" s="39"/>
      <c r="E16" s="39"/>
    </row>
    <row r="702" spans="702:702" x14ac:dyDescent="0.2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tabSelected="1" workbookViewId="0">
      <pane ySplit="10" topLeftCell="A11" activePane="bottomLeft" state="frozen"/>
      <selection pane="bottomLeft" activeCell="B11" sqref="B11:BF13"/>
    </sheetView>
  </sheetViews>
  <sheetFormatPr defaultRowHeight="15" x14ac:dyDescent="0.25"/>
  <cols>
    <col min="2" max="3" width="20" customWidth="1"/>
    <col min="4" max="4" width="9.08984375" hidden="1"/>
    <col min="5" max="5" width="20" customWidth="1"/>
    <col min="6" max="6" width="2" customWidth="1"/>
    <col min="7" max="56" width="1" customWidth="1"/>
    <col min="57" max="57" width="2" customWidth="1"/>
    <col min="58" max="58" width="20" customWidth="1"/>
  </cols>
  <sheetData>
    <row r="2" spans="2:58" hidden="1" x14ac:dyDescent="0.25"/>
    <row r="3" spans="2:58" hidden="1" x14ac:dyDescent="0.25"/>
    <row r="4" spans="2:58" hidden="1" x14ac:dyDescent="0.25"/>
    <row r="5" spans="2:58" hidden="1" x14ac:dyDescent="0.25"/>
    <row r="6" spans="2:58" hidden="1" x14ac:dyDescent="0.25"/>
    <row r="7" spans="2:58" hidden="1" x14ac:dyDescent="0.25"/>
    <row r="8" spans="2:58" ht="28.2" x14ac:dyDescent="0.25">
      <c r="B8" s="2" t="s">
        <v>7</v>
      </c>
    </row>
    <row r="10" spans="2:58" ht="31.95" customHeight="1" x14ac:dyDescent="0.25">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5">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5">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5">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7.399999999999999" x14ac:dyDescent="0.25">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7.399999999999999" x14ac:dyDescent="0.25">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7.399999999999999" x14ac:dyDescent="0.25">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21" priority="8">
      <formula>OR(IF(ISNUMBER($B11),MOD($B11,2)=1,FALSE),IF(ISNUMBER($B10),MOD($B10,2)=1,FALSE),IF(ISNUMBER($B9),MOD($B9,2)=1,FALSE))</formula>
    </cfRule>
  </conditionalFormatting>
  <conditionalFormatting sqref="E11:E16">
    <cfRule type="expression" dxfId="20" priority="5">
      <formula>TRUE</formula>
    </cfRule>
  </conditionalFormatting>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BF11:BF13">
    <cfRule type="expression" dxfId="15" priority="6">
      <formula>$BF11 ="Complete: no errors"</formula>
    </cfRule>
    <cfRule type="expression" dxfId="14"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opLeftCell="D1" workbookViewId="0">
      <pane ySplit="10" topLeftCell="A29" activePane="bottomLeft" state="frozen"/>
      <selection pane="bottomLeft" activeCell="F32" sqref="F32"/>
    </sheetView>
  </sheetViews>
  <sheetFormatPr defaultRowHeight="15" x14ac:dyDescent="0.25"/>
  <cols>
    <col min="2" max="2" width="9.08984375" hidden="1"/>
    <col min="3" max="3" width="10" customWidth="1"/>
    <col min="4" max="4" width="66" customWidth="1"/>
    <col min="5" max="5" width="9.08984375" hidden="1"/>
    <col min="6" max="6" width="25" customWidth="1"/>
    <col min="7" max="7" width="66" customWidth="1"/>
    <col min="8" max="8" width="40" customWidth="1"/>
    <col min="9" max="9" width="9.08984375" hidden="1"/>
  </cols>
  <sheetData>
    <row r="2" spans="2:9" ht="28.2" x14ac:dyDescent="0.25">
      <c r="C2" s="2" t="s">
        <v>14</v>
      </c>
    </row>
    <row r="3" spans="2:9" hidden="1" x14ac:dyDescent="0.25"/>
    <row r="4" spans="2:9" hidden="1" x14ac:dyDescent="0.25"/>
    <row r="5" spans="2:9" hidden="1" x14ac:dyDescent="0.25"/>
    <row r="6" spans="2:9" hidden="1" x14ac:dyDescent="0.25"/>
    <row r="7" spans="2:9" hidden="1" x14ac:dyDescent="0.25"/>
    <row r="8" spans="2:9" hidden="1" x14ac:dyDescent="0.25"/>
    <row r="10" spans="2:9" ht="31.95" customHeight="1" x14ac:dyDescent="0.25">
      <c r="C10" s="5" t="s">
        <v>15</v>
      </c>
      <c r="D10" s="5" t="s">
        <v>16</v>
      </c>
      <c r="E10" s="5" t="s">
        <v>10</v>
      </c>
      <c r="F10" s="6" t="s">
        <v>17</v>
      </c>
      <c r="G10" s="6" t="s">
        <v>18</v>
      </c>
      <c r="H10" s="6" t="s">
        <v>19</v>
      </c>
      <c r="I10" t="s">
        <v>10</v>
      </c>
    </row>
    <row r="11" spans="2:9" ht="19.95" customHeight="1" x14ac:dyDescent="0.25">
      <c r="B11" s="1"/>
      <c r="C11" s="52" t="s">
        <v>20</v>
      </c>
      <c r="D11" s="53"/>
      <c r="E11" s="54"/>
      <c r="F11" s="9"/>
      <c r="G11" s="10"/>
      <c r="H11" s="14" t="str">
        <f>IF(AND(ISBLANK(F11),ISBLANK(G11)),"?", "Anything entered in this row will be ignored")</f>
        <v>?</v>
      </c>
      <c r="I11" s="1">
        <v>-1</v>
      </c>
    </row>
    <row r="12" spans="2:9" ht="195" x14ac:dyDescent="0.25">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05" x14ac:dyDescent="0.25">
      <c r="B13" s="1">
        <v>1257730</v>
      </c>
      <c r="C13" s="3" t="s">
        <v>23</v>
      </c>
      <c r="D13" s="13" t="s">
        <v>24</v>
      </c>
      <c r="E13" s="4"/>
      <c r="F13" s="7" t="s">
        <v>79</v>
      </c>
      <c r="G13" s="8"/>
      <c r="H13" s="14" t="str">
        <f ca="1">IF(AND(
            OR(OFFSET($H13,0,-2) = "-",OFFSET($H13,0,-2) = ""),OFFSET($H13,0,-1) = ""),"Incomplete","Complete")</f>
        <v>Complete</v>
      </c>
      <c r="I13" s="1">
        <v>0</v>
      </c>
    </row>
    <row r="14" spans="2:9" ht="195" x14ac:dyDescent="0.25">
      <c r="B14" s="1">
        <v>1257731</v>
      </c>
      <c r="C14" s="3" t="s">
        <v>25</v>
      </c>
      <c r="D14" s="13" t="s">
        <v>26</v>
      </c>
      <c r="E14" s="4"/>
      <c r="F14" s="7" t="s">
        <v>80</v>
      </c>
      <c r="G14" s="8" t="s">
        <v>81</v>
      </c>
      <c r="H14" s="14" t="str">
        <f ca="1">IF(AND(
            OR(OFFSET($H14,0,-2) = "-",OFFSET($H14,0,-2) = ""),OFFSET($H14,0,-1) = ""),"Incomplete","Complete")</f>
        <v>Complete</v>
      </c>
      <c r="I14" s="1">
        <v>1</v>
      </c>
    </row>
    <row r="15" spans="2:9" ht="255" x14ac:dyDescent="0.25">
      <c r="B15" s="1">
        <v>1254674</v>
      </c>
      <c r="C15" s="3" t="s">
        <v>27</v>
      </c>
      <c r="D15" s="13" t="s">
        <v>28</v>
      </c>
      <c r="E15" s="4"/>
      <c r="F15" s="7" t="s">
        <v>82</v>
      </c>
      <c r="G15" s="8" t="s">
        <v>83</v>
      </c>
      <c r="H15" s="14" t="str">
        <f ca="1">IF(AND(
            OR(OFFSET($H15,0,-2) = "-",OFFSET($H15,0,-2) = ""),OFFSET($H15,0,-1) = ""),"Incomplete","Complete")</f>
        <v>Complete</v>
      </c>
      <c r="I15" s="1">
        <v>0</v>
      </c>
    </row>
    <row r="16" spans="2:9" ht="19.95" customHeight="1" x14ac:dyDescent="0.25">
      <c r="B16" s="1"/>
      <c r="C16" s="52" t="s">
        <v>29</v>
      </c>
      <c r="D16" s="53"/>
      <c r="E16" s="54"/>
      <c r="F16" s="9"/>
      <c r="G16" s="10"/>
      <c r="H16" s="14" t="str">
        <f>IF(AND(ISBLANK(F16),ISBLANK(G16)),"?", "Anything entered in this row will be ignored")</f>
        <v>?</v>
      </c>
      <c r="I16" s="1">
        <v>-1</v>
      </c>
    </row>
    <row r="17" spans="2:9" ht="345" x14ac:dyDescent="0.25">
      <c r="B17" s="1">
        <v>1257715</v>
      </c>
      <c r="C17" s="3" t="s">
        <v>30</v>
      </c>
      <c r="D17" s="13" t="s">
        <v>31</v>
      </c>
      <c r="E17" s="4"/>
      <c r="F17" s="7" t="s">
        <v>93</v>
      </c>
      <c r="G17" s="8" t="s">
        <v>92</v>
      </c>
      <c r="H17" s="14" t="str">
        <f ca="1">IF(AND(
            OR(OFFSET($H17,0,-2) = "-",OFFSET($H17,0,-2) = ""),OFFSET($H17,0,-1) = ""),"Incomplete","Complete")</f>
        <v>Complete</v>
      </c>
      <c r="I17" s="1">
        <v>1</v>
      </c>
    </row>
    <row r="18" spans="2:9" ht="19.95" customHeight="1" x14ac:dyDescent="0.25">
      <c r="B18" s="1"/>
      <c r="C18" s="52" t="s">
        <v>32</v>
      </c>
      <c r="D18" s="53"/>
      <c r="E18" s="54"/>
      <c r="F18" s="9"/>
      <c r="G18" s="10"/>
      <c r="H18" s="14" t="str">
        <f>IF(AND(ISBLANK(F18),ISBLANK(G18)),"?", "Anything entered in this row will be ignored")</f>
        <v>?</v>
      </c>
      <c r="I18" s="1">
        <v>-1</v>
      </c>
    </row>
    <row r="19" spans="2:9" ht="45" x14ac:dyDescent="0.25">
      <c r="B19" s="1">
        <v>1257733</v>
      </c>
      <c r="C19" s="3" t="s">
        <v>33</v>
      </c>
      <c r="D19" s="13" t="s">
        <v>34</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5">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135" x14ac:dyDescent="0.25">
      <c r="B21" s="1">
        <v>1257738</v>
      </c>
      <c r="C21" s="3" t="s">
        <v>37</v>
      </c>
      <c r="D21" s="13" t="s">
        <v>38</v>
      </c>
      <c r="E21" s="4"/>
      <c r="F21" s="7" t="s">
        <v>68</v>
      </c>
      <c r="G21" s="8" t="s">
        <v>84</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5">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5">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5">
      <c r="B24" s="1">
        <v>1258128</v>
      </c>
      <c r="C24" s="3" t="s">
        <v>43</v>
      </c>
      <c r="D24" s="13" t="s">
        <v>44</v>
      </c>
      <c r="E24" s="4"/>
      <c r="F24" s="7" t="s">
        <v>85</v>
      </c>
      <c r="G24" s="8"/>
      <c r="H24" s="14" t="str">
        <f ca="1">IF(AND(
            OR(OFFSET($H24,0,-2) = "-",OFFSET($H24,0,-2) = ""),OFFSET($H24,0,-1) = ""),"Incomplete","Complete")</f>
        <v>Complete</v>
      </c>
      <c r="I24" s="1">
        <v>0</v>
      </c>
    </row>
    <row r="25" spans="2:9" ht="60" x14ac:dyDescent="0.25">
      <c r="B25" s="1">
        <v>1258129</v>
      </c>
      <c r="C25" s="3" t="s">
        <v>45</v>
      </c>
      <c r="D25" s="13" t="s">
        <v>46</v>
      </c>
      <c r="E25" s="4"/>
      <c r="F25" s="7" t="s">
        <v>86</v>
      </c>
      <c r="G25" s="8"/>
      <c r="H25" s="14" t="str">
        <f ca="1">IF(AND(
            OR(OFFSET($H25,0,-2) = "-",OFFSET($H25,0,-2) = ""),OFFSET($H25,0,-1) = ""),"Incomplete","Complete")</f>
        <v>Complete</v>
      </c>
      <c r="I25" s="1">
        <v>1</v>
      </c>
    </row>
    <row r="26" spans="2:9" ht="60" x14ac:dyDescent="0.2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5">
      <c r="B27" s="1">
        <v>1258137</v>
      </c>
      <c r="C27" s="3" t="s">
        <v>49</v>
      </c>
      <c r="D27" s="13" t="s">
        <v>50</v>
      </c>
      <c r="E27" s="4"/>
      <c r="F27" s="7" t="s">
        <v>87</v>
      </c>
      <c r="G27" s="8" t="s">
        <v>88</v>
      </c>
      <c r="H27" s="14" t="str">
        <f ca="1">IF(AND(
            OR(OFFSET($H27,0,-2) = "-",OFFSET($H27,0,-2) = ""),OFFSET($H27,0,-1) = ""),"Incomplete","Complete")</f>
        <v>Complete</v>
      </c>
      <c r="I27" s="1">
        <v>1</v>
      </c>
    </row>
    <row r="28" spans="2:9" ht="60" x14ac:dyDescent="0.25">
      <c r="B28" s="1">
        <v>1258139</v>
      </c>
      <c r="C28" s="3" t="s">
        <v>51</v>
      </c>
      <c r="D28" s="13" t="s">
        <v>52</v>
      </c>
      <c r="E28" s="4"/>
      <c r="F28" s="7" t="s">
        <v>89</v>
      </c>
      <c r="G28" s="8"/>
      <c r="H28" s="14" t="str">
        <f ca="1">IF(AND(
            OR(OFFSET($H28,0,-2) = "-",OFFSET($H28,0,-2) = ""),OFFSET($H28,0,-1) = ""),"Incomplete","Complete")</f>
        <v>Complete</v>
      </c>
      <c r="I28" s="1">
        <v>0</v>
      </c>
    </row>
    <row r="29" spans="2:9" ht="105" x14ac:dyDescent="0.25">
      <c r="B29" s="1">
        <v>1258141</v>
      </c>
      <c r="C29" s="3" t="s">
        <v>53</v>
      </c>
      <c r="D29" s="13" t="s">
        <v>54</v>
      </c>
      <c r="E29" s="4"/>
      <c r="F29" s="7" t="s">
        <v>90</v>
      </c>
      <c r="G29" s="8"/>
      <c r="H29" s="14" t="str">
        <f ca="1">IF(AND(
            OR(OFFSET($H29,0,-2) = "-",OFFSET($H29,0,-2) = ""),OFFSET($H29,0,-1) = ""),"Incomplete","Complete")</f>
        <v>Complete</v>
      </c>
      <c r="I29" s="1">
        <v>1</v>
      </c>
    </row>
    <row r="30" spans="2:9" ht="75" x14ac:dyDescent="0.25">
      <c r="B30" s="1">
        <v>1363343</v>
      </c>
      <c r="C30" s="3" t="s">
        <v>55</v>
      </c>
      <c r="D30" s="13" t="s">
        <v>56</v>
      </c>
      <c r="E30" s="4"/>
      <c r="F30" s="7" t="s">
        <v>91</v>
      </c>
      <c r="G30" s="8"/>
      <c r="H30" s="14" t="str">
        <f ca="1">IF(AND(
            OR(OFFSET($H30,0,-2) = "-",OFFSET($H30,0,-2) = ""),OFFSET($H30,0,-1) = ""),"Incomplete","Complete")</f>
        <v>Complete</v>
      </c>
      <c r="I30" s="1">
        <v>0</v>
      </c>
    </row>
    <row r="31" spans="2:9" ht="45" x14ac:dyDescent="0.25">
      <c r="B31" s="1">
        <v>1363448</v>
      </c>
      <c r="C31" s="3" t="s">
        <v>57</v>
      </c>
      <c r="D31" s="13" t="s">
        <v>58</v>
      </c>
      <c r="E31" s="4"/>
      <c r="F31" s="7" t="s">
        <v>65</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599999999999994" thickBot="1" x14ac:dyDescent="0.3">
      <c r="B32" s="1">
        <v>1258142</v>
      </c>
      <c r="C32" s="3" t="s">
        <v>59</v>
      </c>
      <c r="D32" s="13" t="s">
        <v>60</v>
      </c>
      <c r="E32" s="4"/>
      <c r="F32" t="s">
        <v>94</v>
      </c>
      <c r="G32" s="8"/>
      <c r="H32" s="14" t="str">
        <f ca="1">IF(AND(
            OR(OFFSET($H32,0,-2) = "-",OFFSET($H32,0,-2) = ""),OFFSET($H32,0,-1) = ""),"Incomplete","Complete")</f>
        <v>Complete</v>
      </c>
      <c r="I32" s="1">
        <v>0</v>
      </c>
    </row>
    <row r="33" spans="2:8" ht="27" customHeight="1" x14ac:dyDescent="0.2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16 C32:E32 C17:E17 G17 G32 C18:G30 C31:F31">
    <cfRule type="expression" dxfId="13" priority="4">
      <formula>$I11=1</formula>
    </cfRule>
  </conditionalFormatting>
  <conditionalFormatting sqref="H11">
    <cfRule type="containsText" dxfId="12" priority="1" operator="containsText" text="~?">
      <formula>NOT(ISERROR(SEARCH("~?",H11)))</formula>
    </cfRule>
    <cfRule type="expression" dxfId="11" priority="5">
      <formula>$H11=""</formula>
    </cfRule>
  </conditionalFormatting>
  <conditionalFormatting sqref="H11:H32">
    <cfRule type="expression" dxfId="10" priority="8">
      <formula>$H11 ="Complete"</formula>
    </cfRule>
    <cfRule type="expression" dxfId="9" priority="9">
      <formula>$H11=1</formula>
    </cfRule>
    <cfRule type="expression" dxfId="8" priority="10">
      <formula>$H11</formula>
    </cfRule>
    <cfRule type="expression" dxfId="7" priority="11">
      <formula>AND(NOT(ISBLANK($H11)), NOT($H11))</formula>
    </cfRule>
    <cfRule type="expression" dxfId="6" priority="12">
      <formula>NOT(ISBLANK($H11))</formula>
    </cfRule>
  </conditionalFormatting>
  <conditionalFormatting sqref="H16">
    <cfRule type="containsText" dxfId="5" priority="2" operator="containsText" text="~?">
      <formula>NOT(ISERROR(SEARCH("~?",H16)))</formula>
    </cfRule>
    <cfRule type="expression" dxfId="4" priority="6">
      <formula>$H16=""</formula>
    </cfRule>
  </conditionalFormatting>
  <conditionalFormatting sqref="H18">
    <cfRule type="containsText" dxfId="3" priority="3" operator="containsText" text="~?">
      <formula>NOT(ISERROR(SEARCH("~?",H18)))</formula>
    </cfRule>
    <cfRule type="expression" dxfId="2" priority="7">
      <formula>$H18=""</formula>
    </cfRule>
  </conditionalFormatting>
  <conditionalFormatting sqref="F17">
    <cfRule type="expression" dxfId="1" priority="14">
      <formula>$I32=1</formula>
    </cfRule>
  </conditionalFormatting>
  <conditionalFormatting sqref="F32">
    <cfRule type="expression" dxfId="0" priority="16">
      <formula>$I31=1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5"/>
  <sheetData>
    <row r="1" spans="1:21" x14ac:dyDescent="0.2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Alex Kennedy</cp:lastModifiedBy>
  <dcterms:created xsi:type="dcterms:W3CDTF">2025-03-18T15:27:47Z</dcterms:created>
  <dcterms:modified xsi:type="dcterms:W3CDTF">2025-03-18T23:22:00Z</dcterms:modified>
  <cp:category/>
</cp:coreProperties>
</file>