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C:\Users\mhrob\Downloads\"/>
    </mc:Choice>
  </mc:AlternateContent>
  <xr:revisionPtr revIDLastSave="0" documentId="13_ncr:1_{391D2A11-FC94-4F79-A0F6-2976A3E3EBB0}" xr6:coauthVersionLast="47" xr6:coauthVersionMax="47" xr10:uidLastSave="{00000000-0000-0000-0000-000000000000}"/>
  <workbookProtection lockStructure="1"/>
  <bookViews>
    <workbookView xWindow="-120" yWindow="-120" windowWidth="29040" windowHeight="157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H26" i="3" s="1"/>
  <c r="O2" i="4"/>
  <c r="N2" i="4"/>
  <c r="L2" i="4"/>
  <c r="K2" i="4"/>
  <c r="I2" i="4"/>
  <c r="H2" i="4"/>
  <c r="F2" i="4"/>
  <c r="E2" i="4"/>
  <c r="C2" i="4"/>
  <c r="B2" i="4"/>
  <c r="H12" i="3" s="1"/>
  <c r="U1" i="4"/>
  <c r="T1" i="4"/>
  <c r="H31" i="3" s="1"/>
  <c r="R1" i="4"/>
  <c r="Q1" i="4"/>
  <c r="O1" i="4"/>
  <c r="N1" i="4"/>
  <c r="L1" i="4"/>
  <c r="K1" i="4"/>
  <c r="I1" i="4"/>
  <c r="H1" i="4"/>
  <c r="F1" i="4"/>
  <c r="E1" i="4"/>
  <c r="H19" i="3" s="1"/>
  <c r="C1" i="4"/>
  <c r="B1" i="4"/>
  <c r="C33" i="3"/>
  <c r="C11" i="2" s="1"/>
  <c r="C14" i="2" s="1"/>
  <c r="H32" i="3"/>
  <c r="H30" i="3"/>
  <c r="H29" i="3"/>
  <c r="H28" i="3"/>
  <c r="H27" i="3"/>
  <c r="H25" i="3"/>
  <c r="H24" i="3"/>
  <c r="H18" i="3"/>
  <c r="H17" i="3"/>
  <c r="H16" i="3"/>
  <c r="H15" i="3"/>
  <c r="H14" i="3"/>
  <c r="H13" i="3"/>
  <c r="H11" i="3"/>
  <c r="H23" i="3" l="1"/>
  <c r="H22" i="3"/>
  <c r="H21" i="3"/>
  <c r="H20" i="3"/>
  <c r="F33" i="3" l="1"/>
  <c r="E11" i="2" s="1"/>
  <c r="S12" i="2" s="1"/>
  <c r="BF11" i="2"/>
  <c r="AJ12" i="2" l="1"/>
  <c r="AP12" i="2"/>
  <c r="Z12" i="2"/>
  <c r="N12" i="2"/>
  <c r="P12" i="2"/>
  <c r="AC12" i="2"/>
  <c r="AU12" i="2"/>
  <c r="BA12" i="2"/>
  <c r="AR12" i="2"/>
  <c r="I12" i="2"/>
  <c r="T12" i="2"/>
  <c r="AT12" i="2"/>
  <c r="Y12" i="2"/>
  <c r="W12" i="2"/>
  <c r="H12" i="2"/>
  <c r="R12" i="2"/>
  <c r="M12" i="2"/>
  <c r="E14" i="2"/>
  <c r="AZ15" i="2" s="1"/>
  <c r="G12" i="2"/>
  <c r="AN12" i="2"/>
  <c r="AS12" i="2"/>
  <c r="AW12" i="2"/>
  <c r="BC12" i="2"/>
  <c r="X12" i="2"/>
  <c r="O12" i="2"/>
  <c r="Q12" i="2"/>
  <c r="AQ12" i="2"/>
  <c r="AD12" i="2"/>
  <c r="BB12" i="2"/>
  <c r="AH12" i="2"/>
  <c r="AY12" i="2"/>
  <c r="BD12" i="2"/>
  <c r="AA12" i="2"/>
  <c r="AI12" i="2"/>
  <c r="AG12" i="2"/>
  <c r="AV12" i="2"/>
  <c r="AE12" i="2"/>
  <c r="AL12" i="2"/>
  <c r="AM12" i="2"/>
  <c r="AB12" i="2"/>
  <c r="AO12" i="2"/>
  <c r="AF12" i="2"/>
  <c r="J12" i="2"/>
  <c r="V12" i="2"/>
  <c r="AX12" i="2"/>
  <c r="AZ12" i="2"/>
  <c r="L12" i="2"/>
  <c r="U12" i="2"/>
  <c r="AK12" i="2"/>
  <c r="K12" i="2"/>
  <c r="AA15" i="2" l="1"/>
  <c r="AG15" i="2"/>
  <c r="BB15" i="2"/>
  <c r="X15" i="2"/>
  <c r="AC15" i="2"/>
  <c r="AI15" i="2"/>
  <c r="AQ15" i="2"/>
  <c r="AJ15" i="2"/>
  <c r="U15" i="2"/>
  <c r="R15" i="2"/>
  <c r="AK15" i="2"/>
  <c r="N15" i="2"/>
  <c r="H15" i="2"/>
  <c r="P15" i="2"/>
  <c r="BD15" i="2"/>
  <c r="AR15" i="2"/>
  <c r="AV15" i="2"/>
  <c r="AL15" i="2"/>
  <c r="AH15" i="2"/>
  <c r="AT15" i="2"/>
  <c r="V15" i="2"/>
  <c r="AP15" i="2"/>
  <c r="AE15" i="2"/>
  <c r="AU15" i="2"/>
  <c r="BA15" i="2"/>
  <c r="AY15" i="2"/>
  <c r="AF15" i="2"/>
  <c r="AX15" i="2"/>
  <c r="AD15" i="2"/>
  <c r="BC15" i="2"/>
  <c r="K15" i="2"/>
  <c r="O15" i="2"/>
  <c r="W15" i="2"/>
  <c r="AO15" i="2"/>
  <c r="Y15" i="2"/>
  <c r="Q15" i="2"/>
  <c r="AM15" i="2"/>
  <c r="S15" i="2"/>
  <c r="Z15" i="2"/>
  <c r="J15" i="2"/>
  <c r="L15" i="2"/>
  <c r="AS15" i="2"/>
  <c r="G15" i="2"/>
  <c r="AB15" i="2"/>
  <c r="AW15" i="2"/>
  <c r="AN15" i="2"/>
  <c r="I15" i="2"/>
  <c r="M15" i="2"/>
  <c r="T15" i="2"/>
</calcChain>
</file>

<file path=xl/sharedStrings.xml><?xml version="1.0" encoding="utf-8"?>
<sst xmlns="http://schemas.openxmlformats.org/spreadsheetml/2006/main" count="107" uniqueCount="92">
  <si>
    <t>98db34d7e99da5f78b1424b6c75e0867175fa8ce0e71937dedfe170602913d7a19caeadd598e38fdae7a026fd3cea37c6861af8034fc6918566fb1ee8e87879150lqmzL1ts2rMPni4hoqt+wiGBd/MRpu/cXMN4ZrLJI3V7ERM3w8OJ118d+z6Kc5</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</si>
  <si>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</si>
  <si>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</si>
  <si>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</si>
  <si>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</si>
  <si>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</si>
  <si>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</si>
  <si>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</si>
  <si>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</si>
  <si>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</si>
  <si>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</si>
  <si>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</si>
  <si>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</si>
  <si>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</si>
  <si>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</si>
  <si>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</si>
  <si>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</si>
  <si>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</si>
  <si>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</si>
  <si>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</si>
  <si>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</si>
  <si>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</si>
  <si>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</si>
  <si>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</si>
  <si>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</si>
  <si>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</si>
  <si>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</si>
  <si>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</si>
  <si>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</si>
  <si>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</si>
  <si>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</si>
  <si>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</si>
  <si>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</si>
  <si>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</si>
  <si>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</si>
  <si>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</si>
  <si>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</si>
  <si>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</si>
  <si>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</si>
  <si>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</si>
  <si>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</si>
  <si>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</si>
  <si>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</si>
  <si>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</si>
  <si>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</si>
  <si>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</si>
  <si>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</si>
  <si>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</si>
  <si>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</si>
  <si>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</si>
  <si>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</si>
  <si>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</si>
  <si>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</si>
  <si>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</si>
  <si>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</si>
  <si>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</si>
  <si>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</si>
  <si>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</si>
  <si>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</si>
  <si>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</si>
  <si>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</si>
  <si>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</si>
  <si>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</si>
  <si>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</si>
  <si>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</si>
  <si>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</si>
  <si>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</si>
  <si>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</si>
  <si>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</si>
  <si>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</si>
  <si>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</si>
  <si>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</si>
  <si>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</si>
  <si>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</si>
  <si>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</si>
  <si>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</si>
  <si>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</si>
  <si>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</si>
  <si>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$45,000</t>
  </si>
  <si>
    <t>KAIR seeks to serve those individuals and families in Marathon and the Florida Keys who have found themselves in crisis. Working partnership with other agencies and organizations, every effort is made to return people to self-supporting, productive lives.</t>
  </si>
  <si>
    <t>Food pantry, assistance with rent, utilities, medical/dental care, transportation, legal documentation, kids special needs, recycled furniture and household goods, case management</t>
  </si>
  <si>
    <t>Grant will be used to provide direct payments to basic needs vendors such as landlords, utility companies, medical clinics, etc. Also used to provide a trained staff person to take assistance applications, interview, gather documentation, contact landlords, complete client budget counseling, etc.</t>
  </si>
  <si>
    <t>KAIR was incorporated in 1998 to provide comprehensive, non-duplicated services in the Middle Keys. It has since expanded to serve the entire Florida Keys. One single point of entry to help a local resident facing many different types of obstacles is considered best practice in providing efficient and effective care and assistance. KAIR is open five days a week and on weekends for appointments and can assist with not only the basics such as food, rent, utilities, medicine, transportation, etc. but can also assist to resolve very complicated issues. These issues can vary from incorrect boat registrations, relocations, suspended drivers licenses, arranging services for the elderly, etc. KAIR also assists with food stamps, eheap, unemployment compensation, taxes, and anything else that might present as an obstacle to becoming more financially independent. Each day, approximately 40-45 clients come to KAIR for some sort of assistance. KAIR is the only agency between Key West and Tavernier that does any of the above services.</t>
  </si>
  <si>
    <t xml:space="preserve">Through a United Way grant, KAIR has been able add additional trained staff to provide more comprehensive services that focus on women and women with children. </t>
  </si>
  <si>
    <t xml:space="preserve">  SAFF (sheriff)</t>
  </si>
  <si>
    <t>Low-income residents and families who are in crisis due to loss of job, illness, family separation, underemployment, high rents, fixed incomes, or housing displacement</t>
  </si>
  <si>
    <t>Churches, schools, clinics, law enforcement, medical providers, landlords, employers, government agencies, community agencies, word of mouth</t>
  </si>
  <si>
    <t>8700      58</t>
  </si>
  <si>
    <t xml:space="preserve">Assist Keys families with obtaining or maintaining housing and utilities; assist all financial recipient with developing a plan, a budget, and additional resources </t>
  </si>
  <si>
    <t>Housing supports(rent/utilities); case management; medical/dental assist; transportation; legal documentation</t>
  </si>
  <si>
    <t>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</si>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</sst>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2" fillId="4" borderId="0" xfId="0" applyFont="1" applyFill="1" applyAlignment="1">
      <alignment horizontal="center" vertical="center" wrapText="1"/>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E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C11" sqref="C11:C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51" t="s">
        <v>12</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 t="s">
        <v>13</v>
      </c>
    </row>
    <row r="11" spans="2:58" x14ac:dyDescent="0.2">
      <c r="B11" s="42">
        <v>1</v>
      </c>
      <c r="C11" s="43">
        <f>'1'!C33</f>
        <v>19</v>
      </c>
      <c r="D11" s="43"/>
      <c r="E11" s="43">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4" t="str">
        <f ca="1">IF(E11= 1, "Complete: no errors",IF(COUNTIF(INDIRECT("'"&amp;B11:B13&amp;"'!H11:H12"),"*"&amp;"response"&amp;"*"),"Errors present","No errors"))</f>
        <v>Complete: no errors</v>
      </c>
    </row>
    <row r="12" spans="2:58" x14ac:dyDescent="0.2">
      <c r="B12" s="42"/>
      <c r="C12" s="43"/>
      <c r="D12" s="43"/>
      <c r="E12" s="43"/>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4"/>
    </row>
    <row r="13" spans="2:58" x14ac:dyDescent="0.2">
      <c r="B13" s="42"/>
      <c r="C13" s="43"/>
      <c r="D13" s="43"/>
      <c r="E13" s="43"/>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4"/>
    </row>
    <row r="14" spans="2:58" ht="18" x14ac:dyDescent="0.2">
      <c r="B14" s="45" t="s">
        <v>6</v>
      </c>
      <c r="C14" s="47">
        <f>SUM(C11:C13)</f>
        <v>19</v>
      </c>
      <c r="D14" s="47"/>
      <c r="E14" s="47">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9"/>
    </row>
    <row r="15" spans="2:58" ht="18" x14ac:dyDescent="0.2">
      <c r="B15" s="46"/>
      <c r="C15" s="48"/>
      <c r="D15" s="48"/>
      <c r="E15" s="48"/>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0"/>
    </row>
    <row r="16" spans="2:58" ht="18" x14ac:dyDescent="0.2">
      <c r="B16" s="46"/>
      <c r="C16" s="48"/>
      <c r="D16" s="48"/>
      <c r="E16" s="48"/>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0"/>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A11" activePane="bottomLeft" state="frozen"/>
      <selection pane="bottomLeft" activeCell="G32" sqref="G32"/>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62</v>
      </c>
      <c r="G12" s="8" t="s">
        <v>78</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35" x14ac:dyDescent="0.2">
      <c r="B13" s="1">
        <v>1257730</v>
      </c>
      <c r="C13" s="3" t="s">
        <v>23</v>
      </c>
      <c r="D13" s="13" t="s">
        <v>24</v>
      </c>
      <c r="E13" s="4"/>
      <c r="F13" s="7" t="s">
        <v>79</v>
      </c>
      <c r="G13" s="8"/>
      <c r="H13" s="14" t="str">
        <f ca="1">IF(AND(
            OR(OFFSET($H13,0,-2) = "-",OFFSET($H13,0,-2) = ""),OFFSET($H13,0,-1) = ""),"Incomplete","Complete")</f>
        <v>Complete</v>
      </c>
      <c r="I13" s="1">
        <v>0</v>
      </c>
    </row>
    <row r="14" spans="2:9" ht="105" x14ac:dyDescent="0.2">
      <c r="B14" s="1">
        <v>1257731</v>
      </c>
      <c r="C14" s="3" t="s">
        <v>25</v>
      </c>
      <c r="D14" s="13" t="s">
        <v>26</v>
      </c>
      <c r="E14" s="4"/>
      <c r="F14" s="7" t="s">
        <v>80</v>
      </c>
      <c r="G14" s="8"/>
      <c r="H14" s="14" t="str">
        <f ca="1">IF(AND(
            OR(OFFSET($H14,0,-2) = "-",OFFSET($H14,0,-2) = ""),OFFSET($H14,0,-1) = ""),"Incomplete","Complete")</f>
        <v>Complete</v>
      </c>
      <c r="I14" s="1">
        <v>1</v>
      </c>
    </row>
    <row r="15" spans="2:9" ht="165" x14ac:dyDescent="0.2">
      <c r="B15" s="1">
        <v>1254674</v>
      </c>
      <c r="C15" s="3" t="s">
        <v>27</v>
      </c>
      <c r="D15" s="13" t="s">
        <v>28</v>
      </c>
      <c r="E15" s="4"/>
      <c r="F15" s="7" t="s">
        <v>81</v>
      </c>
      <c r="G15" s="8"/>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409.5" x14ac:dyDescent="0.2">
      <c r="B17" s="1">
        <v>1257715</v>
      </c>
      <c r="C17" s="3" t="s">
        <v>30</v>
      </c>
      <c r="D17" s="13" t="s">
        <v>31</v>
      </c>
      <c r="E17" s="4"/>
      <c r="F17" s="7" t="s">
        <v>82</v>
      </c>
      <c r="G17" s="8"/>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68</v>
      </c>
      <c r="G21" s="8" t="s">
        <v>83</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72</v>
      </c>
      <c r="G23" s="8" t="s">
        <v>84</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90" x14ac:dyDescent="0.2">
      <c r="B24" s="1">
        <v>1258128</v>
      </c>
      <c r="C24" s="3" t="s">
        <v>43</v>
      </c>
      <c r="D24" s="13" t="s">
        <v>44</v>
      </c>
      <c r="E24" s="4"/>
      <c r="F24" s="7" t="s">
        <v>85</v>
      </c>
      <c r="G24" s="8"/>
      <c r="H24" s="14" t="str">
        <f ca="1">IF(AND(
            OR(OFFSET($H24,0,-2) = "-",OFFSET($H24,0,-2) = ""),OFFSET($H24,0,-1) = ""),"Incomplete","Complete")</f>
        <v>Complete</v>
      </c>
      <c r="I24" s="1">
        <v>0</v>
      </c>
    </row>
    <row r="25" spans="2:9" ht="90" x14ac:dyDescent="0.2">
      <c r="B25" s="1">
        <v>1258129</v>
      </c>
      <c r="C25" s="3" t="s">
        <v>45</v>
      </c>
      <c r="D25" s="13" t="s">
        <v>46</v>
      </c>
      <c r="E25" s="4"/>
      <c r="F25" s="7" t="s">
        <v>86</v>
      </c>
      <c r="G25" s="8"/>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7" t="s">
        <v>87</v>
      </c>
      <c r="G27" s="8"/>
      <c r="H27" s="14" t="str">
        <f ca="1">IF(AND(
            OR(OFFSET($H27,0,-2) = "-",OFFSET($H27,0,-2) = ""),OFFSET($H27,0,-1) = ""),"Incomplete","Complete")</f>
        <v>Complete</v>
      </c>
      <c r="I27" s="1">
        <v>1</v>
      </c>
    </row>
    <row r="28" spans="2:9" ht="90" x14ac:dyDescent="0.2">
      <c r="B28" s="1">
        <v>1258139</v>
      </c>
      <c r="C28" s="3" t="s">
        <v>51</v>
      </c>
      <c r="D28" s="13" t="s">
        <v>52</v>
      </c>
      <c r="E28" s="4"/>
      <c r="F28" s="7" t="s">
        <v>88</v>
      </c>
      <c r="G28" s="8"/>
      <c r="H28" s="14" t="str">
        <f ca="1">IF(AND(
            OR(OFFSET($H28,0,-2) = "-",OFFSET($H28,0,-2) = ""),OFFSET($H28,0,-1) = ""),"Incomplete","Complete")</f>
        <v>Complete</v>
      </c>
      <c r="I28" s="1">
        <v>0</v>
      </c>
    </row>
    <row r="29" spans="2:9" ht="105" x14ac:dyDescent="0.2">
      <c r="B29" s="1">
        <v>1258141</v>
      </c>
      <c r="C29" s="3" t="s">
        <v>53</v>
      </c>
      <c r="D29" s="13" t="s">
        <v>54</v>
      </c>
      <c r="E29" s="4"/>
      <c r="F29" s="7" t="s">
        <v>89</v>
      </c>
      <c r="G29" s="8"/>
      <c r="H29" s="14" t="str">
        <f ca="1">IF(AND(
            OR(OFFSET($H29,0,-2) = "-",OFFSET($H29,0,-2) = ""),OFFSET($H29,0,-1) = ""),"Incomplete","Complete")</f>
        <v>Complete</v>
      </c>
      <c r="I29" s="1">
        <v>1</v>
      </c>
    </row>
    <row r="30" spans="2:9" ht="75" x14ac:dyDescent="0.2">
      <c r="B30" s="1">
        <v>1363343</v>
      </c>
      <c r="C30" s="3" t="s">
        <v>55</v>
      </c>
      <c r="D30" s="13" t="s">
        <v>56</v>
      </c>
      <c r="E30" s="4"/>
      <c r="F30" s="7" t="s">
        <v>90</v>
      </c>
      <c r="G30" s="8"/>
      <c r="H30" s="14" t="str">
        <f ca="1">IF(AND(
            OR(OFFSET($H30,0,-2) = "-",OFFSET($H30,0,-2) = ""),OFFSET($H30,0,-1) = ""),"Incomplete","Complete")</f>
        <v>Complete</v>
      </c>
      <c r="I30" s="1">
        <v>0</v>
      </c>
    </row>
    <row r="31" spans="2:9" ht="45" x14ac:dyDescent="0.2">
      <c r="B31" s="1">
        <v>1363448</v>
      </c>
      <c r="C31" s="3" t="s">
        <v>57</v>
      </c>
      <c r="D31" s="13" t="s">
        <v>58</v>
      </c>
      <c r="E31" s="4"/>
      <c r="F31" s="7" t="s">
        <v>65</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
      <c r="B32" s="1">
        <v>1258142</v>
      </c>
      <c r="C32" s="3" t="s">
        <v>59</v>
      </c>
      <c r="D32" s="13" t="s">
        <v>60</v>
      </c>
      <c r="E32" s="4"/>
      <c r="F32" s="7" t="s">
        <v>91</v>
      </c>
      <c r="G32" s="8"/>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Marjorie Roberts</cp:lastModifiedBy>
  <dcterms:created xsi:type="dcterms:W3CDTF">2025-03-18T19:33:21Z</dcterms:created>
  <dcterms:modified xsi:type="dcterms:W3CDTF">2025-03-18T20:38:13Z</dcterms:modified>
  <cp:category/>
</cp:coreProperties>
</file>