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tsch-Andrew\Desktop\"/>
    </mc:Choice>
  </mc:AlternateContent>
  <xr:revisionPtr revIDLastSave="281" documentId="8_{D5FEC55F-04C0-439B-888D-292F7C7AA6A5}" xr6:coauthVersionLast="47" xr6:coauthVersionMax="47" xr10:uidLastSave="{4E1E0593-4A07-4552-BFD7-D1F1D9033B75}"/>
  <bookViews>
    <workbookView xWindow="-110" yWindow="-110" windowWidth="19420" windowHeight="11620" xr2:uid="{00000000-000D-0000-FFFF-FFFF00000000}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10" i="5"/>
  <c r="E19" i="5"/>
  <c r="E20" i="5"/>
  <c r="E22" i="5"/>
  <c r="E23" i="5"/>
  <c r="E24" i="5"/>
  <c r="E25" i="5"/>
  <c r="E26" i="5"/>
  <c r="E27" i="5"/>
  <c r="E28" i="5"/>
  <c r="E30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7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E13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45" i="5" l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<sst xmlns="http://schemas.openxmlformats.org/spreadsheetml/2006/main" count="220" uniqueCount="154">
  <si>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</si>
  <si>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Name/Board Position</t>
  </si>
  <si>
    <t>Affiliation/Title</t>
  </si>
  <si>
    <t>City/State</t>
  </si>
  <si>
    <t>Telephone No.</t>
  </si>
  <si>
    <t>Years Served</t>
  </si>
  <si>
    <t>Current Term
Expiration Date</t>
  </si>
  <si>
    <t>John Hunt, Board President</t>
  </si>
  <si>
    <t>Retired</t>
  </si>
  <si>
    <t>Marathon, FL</t>
  </si>
  <si>
    <t>305-731-3096</t>
  </si>
  <si>
    <t>Yudi P. Coll, Director</t>
  </si>
  <si>
    <t xml:space="preserve">Centric Consulting </t>
  </si>
  <si>
    <t>786-255-3693</t>
  </si>
  <si>
    <t>Chad Tate, Treasurer</t>
  </si>
  <si>
    <t>Accountant</t>
  </si>
  <si>
    <t>Big Pine Key, FL</t>
  </si>
  <si>
    <t>215-962-3909</t>
  </si>
  <si>
    <t>Ivana Micovic, Secetary</t>
  </si>
  <si>
    <t>First Horizon Bank</t>
  </si>
  <si>
    <t>305-393-4381</t>
  </si>
  <si>
    <t>Kathy Hunt, Director</t>
  </si>
  <si>
    <t>305-743-2750</t>
  </si>
  <si>
    <t>Dale Coburn, Director</t>
  </si>
  <si>
    <t>Wolfe and Stevens Law Firm</t>
  </si>
  <si>
    <t>937-901-0786</t>
  </si>
  <si>
    <t>Michelle VanHoose, Director</t>
  </si>
  <si>
    <t>Coldwell Banker Schmitt Real Estate</t>
  </si>
  <si>
    <t>734 787-8414</t>
  </si>
  <si>
    <t>Meghan Caudill, Director</t>
  </si>
  <si>
    <t>Guidance Clinic of the Florida Keys</t>
  </si>
  <si>
    <t>305 407-5054</t>
  </si>
  <si>
    <r>
      <rPr>
        <b/>
        <u/>
        <sz val="14"/>
        <rFont val="Candara"/>
        <family val="2"/>
      </rPr>
      <t>AGENCY COMPENSATION DETAIL</t>
    </r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</si>
  <si>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</si>
  <si>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</si>
  <si>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</si>
  <si>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</si>
  <si>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</si>
  <si>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t>"X"</t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</si>
  <si>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</si>
  <si>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</si>
  <si>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</si>
  <si>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</si>
  <si>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t>Executive Director</t>
  </si>
  <si>
    <t>X</t>
  </si>
  <si>
    <t>P</t>
  </si>
  <si>
    <t>Teacher</t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</si>
  <si>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</si>
  <si>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</si>
  <si>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</si>
  <si>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</si>
  <si>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</si>
  <si>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</si>
  <si>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</si>
  <si>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</si>
  <si>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</si>
  <si>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t xml:space="preserve">Current # of Clients ("snapshot") as of </t>
    </r>
    <r>
      <rPr>
        <b/>
        <u/>
        <sz val="7.5"/>
        <rFont val="Candara"/>
        <family val="2"/>
      </rPr>
      <t>00/00/0000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</si>
  <si>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</si>
  <si>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</si>
  <si>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</si>
  <si>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</si>
  <si>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</si>
  <si>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</si>
  <si>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</si>
  <si>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</si>
  <si>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t>Daycare/After School</t>
  </si>
  <si>
    <t xml:space="preserve">Children of Middle Keys' Working Parents </t>
  </si>
  <si>
    <t>Marathon</t>
  </si>
  <si>
    <t xml:space="preserve">7:30 am - 5:15 pm </t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</si>
  <si>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</si>
  <si>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Current number of unduplicated clients for the entire agency ("snapshot") as of   00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 00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0000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</si>
  <si>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</si>
  <si>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</si>
  <si>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t xml:space="preserve">1. High-quality, affordable daycare was provided to 71 children in Marathon, Florida. 
2. Every child received breakfast, lunch, and a snack each day at Grace Jones. 
3. Teacher salaries were raised by 2%. 
4. Staff turnover remained unchanged. We remain committed to reducing turnover; however, low pay for teachers and childcare providers in the Florida Keys presents a significant challenge. 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</si>
  <si>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</si>
  <si>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Proposed Grant Budget</t>
  </si>
  <si>
    <t>Proposed County Funded Expense Budget for Upcoming Fiscal Year Ending:
12/31/2025</t>
  </si>
  <si>
    <r>
      <rPr>
        <b/>
        <u/>
        <sz val="11"/>
        <rFont val="Candara"/>
        <family val="2"/>
      </rPr>
      <t>Expeditures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</si>
  <si>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</si>
  <si>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</si>
  <si>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</si>
  <si>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</si>
  <si>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</si>
  <si>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</si>
  <si>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</si>
  <si>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</si>
  <si>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</si>
  <si>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</si>
  <si>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</si>
  <si>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</si>
  <si>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Independent Contractor:  (Enter Name)</t>
    </r>
  </si>
  <si>
    <t>Other Professional Services</t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</si>
  <si>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</si>
  <si>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</si>
  <si>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</si>
  <si>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</si>
  <si>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</si>
  <si>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t>Bank Charges</t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</si>
  <si>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</si>
  <si>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</si>
  <si>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Other Expenses (Describe Below)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</si>
  <si>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</si>
  <si>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</si>
  <si>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</si>
  <si>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</si>
  <si>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</si>
  <si>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</si>
  <si>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</si>
  <si>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</si>
  <si>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t>Program Expenses</t>
  </si>
  <si>
    <r>
      <rPr>
        <b/>
        <sz val="11"/>
        <rFont val="Candara"/>
        <family val="2"/>
      </rPr>
      <t>Total Expenses</t>
    </r>
  </si>
  <si>
    <t>AGENCY EXPENSES</t>
  </si>
  <si>
    <t>Complete this worksheet for the entire agency</t>
  </si>
  <si>
    <t>Note:  Dates correspond with your fiscal year</t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</si>
  <si>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</si>
  <si>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</si>
  <si>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</si>
  <si>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</si>
  <si>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sz val="11"/>
        <rFont val="Candara"/>
        <family val="2"/>
      </rPr>
      <t>Beginning:   010/01/2025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9/30/2026</t>
    </r>
  </si>
  <si>
    <r>
      <rPr>
        <b/>
        <sz val="11"/>
        <rFont val="Candara"/>
        <family val="2"/>
      </rPr>
      <t>Beginning:  10/01/2024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9/30/2025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</si>
  <si>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</si>
  <si>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</si>
  <si>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</si>
  <si>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t>Direct Program Expenses</t>
  </si>
  <si>
    <t>Facility Expenses</t>
  </si>
  <si>
    <t>Indirect Program Costs</t>
  </si>
  <si>
    <t>Payroll Fees</t>
  </si>
  <si>
    <t>Background Checks &amp; Medical Checks</t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</si>
  <si>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</si>
  <si>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</si>
  <si>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r>
      <rPr>
        <b/>
        <sz val="11"/>
        <rFont val="Candara"/>
        <family val="2"/>
      </rPr>
      <t>Proposed Revenue Budget for Upcoming Fiscal Year Ending:</t>
    </r>
  </si>
  <si>
    <t>Projected Revenue for Current Fiscal Year Ending:</t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</si>
  <si>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</si>
  <si>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</si>
  <si>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</si>
  <si>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</si>
  <si>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</si>
  <si>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t>HSAB</t>
  </si>
  <si>
    <t>Sheriff Forfeiture Funds</t>
  </si>
  <si>
    <t>City of Marathon</t>
  </si>
  <si>
    <r>
      <rPr>
        <b/>
        <sz val="12"/>
        <rFont val="Candara"/>
        <family val="2"/>
      </rPr>
      <t>STATE:</t>
    </r>
  </si>
  <si>
    <t>Food &amp; Nutrition Funds</t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</si>
  <si>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</si>
  <si>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</si>
  <si>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t>Grants</t>
  </si>
  <si>
    <t>United Way</t>
  </si>
  <si>
    <t xml:space="preserve">Early Learning Coalition </t>
  </si>
  <si>
    <r>
      <rPr>
        <b/>
        <sz val="12"/>
        <rFont val="Candara"/>
        <family val="2"/>
      </rPr>
      <t>ALL OTHER SOURCES:</t>
    </r>
  </si>
  <si>
    <t>Unsolicited Donations</t>
  </si>
  <si>
    <t>Fundraising Income</t>
  </si>
  <si>
    <t>Interest Income</t>
  </si>
  <si>
    <t>Tuition</t>
  </si>
  <si>
    <t>Misc. Income</t>
  </si>
  <si>
    <r>
      <rPr>
        <b/>
        <sz val="11"/>
        <rFont val="Candara"/>
        <family val="2"/>
      </rPr>
      <t>Total Revenue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</si>
</sst>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39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vertAlign val="superscript"/>
      <sz val="12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C1C1"/>
        <bgColor rgb="FF0000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0" fillId="0" borderId="0" xfId="0" applyAlignment="1">
      <alignment vertical="top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1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37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7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7" fillId="2" borderId="11" xfId="0" applyFont="1" applyFill="1" applyBorder="1" applyAlignment="1" applyProtection="1">
      <alignment horizontal="center" vertical="top" wrapText="1"/>
      <protection locked="0"/>
    </xf>
    <xf numFmtId="0" fontId="27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7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7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1" fillId="4" borderId="2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10" fillId="4" borderId="17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4" fillId="2" borderId="11" xfId="0" applyFont="1" applyFill="1" applyBorder="1" applyAlignment="1" applyProtection="1">
      <alignment horizontal="center" vertical="top" wrapText="1"/>
      <protection locked="0"/>
    </xf>
    <xf numFmtId="0" fontId="34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1" fillId="9" borderId="2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horizontal="left" vertical="top"/>
    </xf>
    <xf numFmtId="0" fontId="1" fillId="9" borderId="8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" fontId="2" fillId="0" borderId="1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A3" sqref="A3:XFD14"/>
    </sheetView>
  </sheetViews>
  <sheetFormatPr defaultRowHeight="12.95"/>
  <cols>
    <col min="1" max="2" width="3.33203125" customWidth="1"/>
    <col min="3" max="3" width="1.1640625" customWidth="1"/>
    <col min="4" max="4" width="23.33203125" customWidth="1"/>
    <col min="5" max="5" width="17.83203125" customWidth="1"/>
    <col min="6" max="6" width="12.1640625" customWidth="1"/>
    <col min="7" max="7" width="17.33203125" customWidth="1"/>
    <col min="8" max="8" width="14.33203125" customWidth="1"/>
    <col min="9" max="9" width="16.33203125" customWidth="1"/>
    <col min="10" max="11" width="2.1640625" customWidth="1"/>
    <col min="12" max="12" width="4.6640625" customWidth="1"/>
    <col min="13" max="13" width="1.1640625" customWidth="1"/>
  </cols>
  <sheetData>
    <row r="1" spans="1:13" ht="42.95" customHeight="1">
      <c r="B1" s="5"/>
      <c r="D1" s="100" t="s">
        <v>0</v>
      </c>
      <c r="E1" s="100"/>
      <c r="F1" s="100"/>
      <c r="G1" s="100"/>
      <c r="H1" s="100"/>
      <c r="I1" s="100"/>
      <c r="J1" s="97"/>
      <c r="K1" s="5"/>
      <c r="L1" s="5"/>
      <c r="M1" s="5"/>
    </row>
    <row r="2" spans="1:13" ht="45.75">
      <c r="A2" s="1"/>
      <c r="B2" s="99"/>
      <c r="C2" s="99"/>
      <c r="D2" s="167" t="s">
        <v>1</v>
      </c>
      <c r="E2" s="168" t="s">
        <v>2</v>
      </c>
      <c r="F2" s="168" t="s">
        <v>3</v>
      </c>
      <c r="G2" s="168" t="s">
        <v>4</v>
      </c>
      <c r="H2" s="167" t="s">
        <v>5</v>
      </c>
      <c r="I2" s="169" t="s">
        <v>6</v>
      </c>
      <c r="J2" s="99"/>
      <c r="K2" s="99"/>
      <c r="L2" s="99"/>
      <c r="M2" s="99"/>
    </row>
    <row r="3" spans="1:13" ht="12.75">
      <c r="A3" s="1"/>
      <c r="B3" s="99"/>
      <c r="C3" s="99"/>
      <c r="D3" s="170" t="s">
        <v>7</v>
      </c>
      <c r="E3" s="170" t="s">
        <v>8</v>
      </c>
      <c r="F3" s="170" t="s">
        <v>9</v>
      </c>
      <c r="G3" s="170" t="s">
        <v>10</v>
      </c>
      <c r="H3" s="177">
        <v>9</v>
      </c>
      <c r="I3" s="172">
        <v>45833</v>
      </c>
      <c r="J3" s="99"/>
      <c r="K3" s="99"/>
      <c r="L3" s="99"/>
      <c r="M3" s="99"/>
    </row>
    <row r="4" spans="1:13" ht="12.75">
      <c r="A4" s="1"/>
      <c r="B4" s="99"/>
      <c r="C4" s="99"/>
      <c r="D4" s="170" t="s">
        <v>11</v>
      </c>
      <c r="E4" s="170" t="s">
        <v>12</v>
      </c>
      <c r="F4" s="170" t="s">
        <v>9</v>
      </c>
      <c r="G4" s="170" t="s">
        <v>13</v>
      </c>
      <c r="H4" s="177">
        <v>3</v>
      </c>
      <c r="I4" s="172">
        <v>45833</v>
      </c>
      <c r="J4" s="99"/>
      <c r="K4" s="99"/>
      <c r="L4" s="99"/>
      <c r="M4" s="99"/>
    </row>
    <row r="5" spans="1:13" ht="23.25">
      <c r="A5" s="1"/>
      <c r="B5" s="99"/>
      <c r="C5" s="99"/>
      <c r="D5" s="170" t="s">
        <v>14</v>
      </c>
      <c r="E5" s="170" t="s">
        <v>15</v>
      </c>
      <c r="F5" s="170" t="s">
        <v>16</v>
      </c>
      <c r="G5" s="170" t="s">
        <v>17</v>
      </c>
      <c r="H5" s="177">
        <v>5</v>
      </c>
      <c r="I5" s="172">
        <v>45833</v>
      </c>
      <c r="J5" s="99"/>
      <c r="K5" s="99"/>
      <c r="L5" s="99"/>
      <c r="M5" s="99"/>
    </row>
    <row r="6" spans="1:13" ht="12.75">
      <c r="A6" s="1"/>
      <c r="B6" s="99"/>
      <c r="C6" s="99"/>
      <c r="D6" s="170" t="s">
        <v>18</v>
      </c>
      <c r="E6" s="170" t="s">
        <v>19</v>
      </c>
      <c r="F6" s="170" t="s">
        <v>9</v>
      </c>
      <c r="G6" s="170" t="s">
        <v>20</v>
      </c>
      <c r="H6" s="177">
        <v>3</v>
      </c>
      <c r="I6" s="172">
        <v>45833</v>
      </c>
      <c r="J6" s="99"/>
      <c r="K6" s="99"/>
      <c r="L6" s="99"/>
      <c r="M6" s="99"/>
    </row>
    <row r="7" spans="1:13" ht="12.75">
      <c r="A7" s="1"/>
      <c r="B7" s="99"/>
      <c r="C7" s="99"/>
      <c r="D7" s="170" t="s">
        <v>21</v>
      </c>
      <c r="E7" s="170" t="s">
        <v>8</v>
      </c>
      <c r="F7" s="170" t="s">
        <v>9</v>
      </c>
      <c r="G7" s="170" t="s">
        <v>22</v>
      </c>
      <c r="H7" s="177">
        <v>11</v>
      </c>
      <c r="I7" s="172">
        <v>45833</v>
      </c>
      <c r="J7" s="99"/>
      <c r="K7" s="99"/>
      <c r="L7" s="99"/>
      <c r="M7" s="99"/>
    </row>
    <row r="8" spans="1:13" ht="23.25">
      <c r="A8" s="1"/>
      <c r="B8" s="99"/>
      <c r="C8" s="99"/>
      <c r="D8" s="170" t="s">
        <v>23</v>
      </c>
      <c r="E8" s="170" t="s">
        <v>24</v>
      </c>
      <c r="F8" s="170" t="s">
        <v>9</v>
      </c>
      <c r="G8" s="170" t="s">
        <v>25</v>
      </c>
      <c r="H8" s="177">
        <v>4</v>
      </c>
      <c r="I8" s="172">
        <v>45833</v>
      </c>
      <c r="J8" s="99"/>
      <c r="K8" s="99"/>
      <c r="L8" s="99"/>
      <c r="M8" s="99"/>
    </row>
    <row r="9" spans="1:13" ht="23.25">
      <c r="A9" s="1"/>
      <c r="B9" s="99"/>
      <c r="C9" s="99"/>
      <c r="D9" s="170" t="s">
        <v>26</v>
      </c>
      <c r="E9" s="170" t="s">
        <v>27</v>
      </c>
      <c r="F9" s="170" t="s">
        <v>9</v>
      </c>
      <c r="G9" s="170" t="s">
        <v>28</v>
      </c>
      <c r="H9" s="177">
        <v>4</v>
      </c>
      <c r="I9" s="172">
        <v>45833</v>
      </c>
      <c r="J9" s="99"/>
      <c r="K9" s="99"/>
      <c r="L9" s="99"/>
      <c r="M9" s="99"/>
    </row>
    <row r="10" spans="1:13" ht="23.25">
      <c r="A10" s="1"/>
      <c r="B10" s="99"/>
      <c r="C10" s="99"/>
      <c r="D10" s="170" t="s">
        <v>29</v>
      </c>
      <c r="E10" s="170" t="s">
        <v>30</v>
      </c>
      <c r="F10" s="170" t="s">
        <v>9</v>
      </c>
      <c r="G10" s="170" t="s">
        <v>31</v>
      </c>
      <c r="H10" s="177">
        <v>1</v>
      </c>
      <c r="I10" s="172">
        <v>45833</v>
      </c>
      <c r="J10" s="99"/>
      <c r="K10" s="99"/>
      <c r="L10" s="99"/>
      <c r="M10" s="99"/>
    </row>
    <row r="11" spans="1:13" ht="12.75">
      <c r="A11" s="1"/>
      <c r="B11" s="99"/>
      <c r="C11" s="99"/>
      <c r="D11" s="170"/>
      <c r="E11" s="170"/>
      <c r="F11" s="170"/>
      <c r="G11" s="170"/>
      <c r="H11" s="177"/>
      <c r="I11" s="171"/>
      <c r="J11" s="99"/>
      <c r="K11" s="99"/>
      <c r="L11" s="99"/>
      <c r="M11" s="99"/>
    </row>
    <row r="12" spans="1:13" ht="12.75">
      <c r="A12" s="1"/>
      <c r="B12" s="99"/>
      <c r="C12" s="99"/>
      <c r="D12" s="173"/>
      <c r="E12" s="173"/>
      <c r="F12" s="173"/>
      <c r="G12" s="173"/>
      <c r="H12" s="177"/>
      <c r="I12" s="174"/>
      <c r="J12" s="99"/>
      <c r="K12" s="99"/>
      <c r="L12" s="99"/>
      <c r="M12" s="99"/>
    </row>
    <row r="13" spans="1:13" ht="12.75">
      <c r="A13" s="1"/>
      <c r="B13" s="99"/>
      <c r="C13" s="99"/>
      <c r="D13" s="170"/>
      <c r="E13" s="170"/>
      <c r="F13" s="170"/>
      <c r="G13" s="170"/>
      <c r="H13" s="177"/>
      <c r="I13" s="171"/>
      <c r="J13" s="99"/>
      <c r="K13" s="99"/>
      <c r="L13" s="99"/>
      <c r="M13" s="99"/>
    </row>
    <row r="14" spans="1:13" ht="12.75">
      <c r="A14" s="1"/>
      <c r="B14" s="99"/>
      <c r="C14" s="99"/>
      <c r="D14" s="170"/>
      <c r="E14" s="170"/>
      <c r="F14" s="170"/>
      <c r="G14" s="170"/>
      <c r="H14" s="177"/>
      <c r="I14" s="171"/>
      <c r="J14" s="99"/>
      <c r="K14" s="99"/>
      <c r="L14" s="99"/>
      <c r="M14" s="99"/>
    </row>
    <row r="15" spans="1:13" ht="15.95" customHeight="1">
      <c r="A15" s="1"/>
      <c r="B15" s="99"/>
      <c r="C15" s="99"/>
      <c r="D15" s="175"/>
      <c r="E15" s="175"/>
      <c r="F15" s="175"/>
      <c r="G15" s="175"/>
      <c r="H15" s="175"/>
      <c r="I15" s="176"/>
      <c r="J15" s="99"/>
      <c r="K15" s="99"/>
      <c r="L15" s="99"/>
      <c r="M15" s="99"/>
    </row>
    <row r="16" spans="1:13" ht="15" customHeight="1">
      <c r="A16" s="1"/>
      <c r="B16" s="99"/>
      <c r="C16" s="99"/>
      <c r="D16" s="175"/>
      <c r="E16" s="175"/>
      <c r="F16" s="175"/>
      <c r="G16" s="175"/>
      <c r="H16" s="175"/>
      <c r="I16" s="176"/>
      <c r="J16" s="99"/>
      <c r="K16" s="99"/>
      <c r="L16" s="99"/>
      <c r="M16" s="99"/>
    </row>
    <row r="17" spans="1:13" ht="15" customHeight="1">
      <c r="A17" s="1"/>
      <c r="B17" s="99"/>
      <c r="C17" s="99"/>
      <c r="D17" s="175"/>
      <c r="E17" s="175"/>
      <c r="F17" s="175"/>
      <c r="G17" s="175"/>
      <c r="H17" s="175"/>
      <c r="I17" s="176"/>
      <c r="J17" s="99"/>
      <c r="K17" s="99"/>
      <c r="L17" s="99"/>
      <c r="M17" s="99"/>
    </row>
    <row r="18" spans="1:13" ht="15" customHeight="1">
      <c r="A18" s="1"/>
      <c r="B18" s="99"/>
      <c r="C18" s="99"/>
      <c r="D18" s="175"/>
      <c r="E18" s="175"/>
      <c r="F18" s="175"/>
      <c r="G18" s="175"/>
      <c r="H18" s="175"/>
      <c r="I18" s="176"/>
      <c r="J18" s="99"/>
      <c r="K18" s="99"/>
      <c r="L18" s="99"/>
      <c r="M18" s="99"/>
    </row>
    <row r="19" spans="1:13" ht="15" customHeight="1">
      <c r="A19" s="1"/>
      <c r="B19" s="99"/>
      <c r="C19" s="99"/>
      <c r="D19" s="69"/>
      <c r="E19" s="69"/>
      <c r="F19" s="69"/>
      <c r="G19" s="69"/>
      <c r="H19" s="69"/>
      <c r="I19" s="70"/>
      <c r="J19" s="99"/>
      <c r="K19" s="99"/>
      <c r="L19" s="99"/>
      <c r="M19" s="99"/>
    </row>
    <row r="20" spans="1:13" ht="15.95" customHeight="1">
      <c r="A20" s="1"/>
      <c r="B20" s="99"/>
      <c r="C20" s="99"/>
      <c r="D20" s="69"/>
      <c r="E20" s="69"/>
      <c r="F20" s="69"/>
      <c r="G20" s="69"/>
      <c r="H20" s="69"/>
      <c r="I20" s="70"/>
      <c r="J20" s="99"/>
      <c r="K20" s="99"/>
      <c r="L20" s="99"/>
      <c r="M20" s="99"/>
    </row>
    <row r="21" spans="1:13" ht="15.6" customHeight="1">
      <c r="A21" s="1"/>
      <c r="B21" s="99"/>
      <c r="C21" s="99"/>
      <c r="D21" s="69"/>
      <c r="E21" s="69"/>
      <c r="F21" s="69"/>
      <c r="G21" s="69"/>
      <c r="H21" s="69"/>
      <c r="I21" s="70"/>
      <c r="J21" s="99"/>
      <c r="K21" s="99"/>
      <c r="L21" s="99"/>
      <c r="M21" s="99"/>
    </row>
    <row r="26" spans="1:13" ht="16.5" customHeight="1"/>
    <row r="27" spans="1:13" ht="16.5" customHeight="1"/>
    <row r="29" spans="1:13" ht="15" customHeight="1"/>
    <row r="30" spans="1:13" ht="14.1" customHeight="1"/>
    <row r="31" spans="1:13" ht="15" customHeight="1"/>
    <row r="32" spans="1:13" ht="14.1" customHeight="1"/>
    <row r="33" ht="15" customHeight="1"/>
    <row r="34" ht="14.1" customHeight="1"/>
    <row r="35" ht="15" customHeight="1"/>
    <row r="36" ht="15" customHeight="1"/>
    <row r="37" ht="14.1" customHeight="1"/>
    <row r="38" ht="15" customHeight="1"/>
    <row r="39" ht="14.1" customHeight="1"/>
    <row r="40" ht="15" customHeight="1"/>
    <row r="41" ht="14.1" customHeight="1"/>
    <row r="42" ht="15" customHeight="1"/>
    <row r="43" ht="14.1" customHeight="1"/>
    <row r="44" ht="15" customHeight="1"/>
    <row r="45" ht="14.1" customHeight="1"/>
    <row r="46" ht="15" customHeight="1"/>
    <row r="47" ht="14.1" customHeight="1"/>
    <row r="48" ht="15" customHeight="1"/>
    <row r="49" ht="14.1" customHeight="1"/>
    <row r="50" ht="15" customHeight="1"/>
    <row r="51" ht="14.1" customHeight="1"/>
    <row r="52" ht="15" customHeight="1"/>
    <row r="53" ht="14.1" customHeight="1"/>
    <row r="54" ht="15" customHeight="1"/>
    <row r="55" ht="14.1" customHeight="1"/>
    <row r="56" ht="15" customHeight="1"/>
    <row r="57" ht="14.1" customHeight="1"/>
    <row r="58" ht="15" customHeight="1"/>
    <row r="59" ht="14.85" customHeight="1"/>
    <row r="60" ht="19.350000000000001" customHeight="1"/>
    <row r="61" ht="31.5" customHeight="1"/>
    <row r="62" ht="21.75" customHeight="1"/>
    <row r="63" ht="5.25" customHeight="1"/>
    <row r="64" ht="14.1" customHeight="1"/>
    <row r="65" ht="21" customHeight="1"/>
    <row r="66" ht="33" customHeight="1"/>
    <row r="67" ht="5.25" customHeight="1"/>
    <row r="68" ht="16.5" customHeight="1"/>
    <row r="69" ht="20.100000000000001" customHeight="1"/>
    <row r="70" ht="11.1" customHeight="1"/>
    <row r="71" ht="11.1" customHeight="1"/>
    <row r="72" ht="11.1" customHeight="1"/>
    <row r="73" ht="11.1" customHeight="1"/>
    <row r="74" ht="11.1" customHeight="1"/>
    <row r="75" ht="12" customHeight="1"/>
    <row r="76" ht="11.1" customHeight="1"/>
    <row r="77" ht="11.1" customHeight="1"/>
    <row r="78" ht="11.1" customHeight="1"/>
    <row r="79" ht="11.1" customHeight="1"/>
    <row r="80" ht="11.1" customHeight="1"/>
    <row r="81" ht="12" customHeight="1"/>
    <row r="82" ht="11.1" customHeight="1"/>
    <row r="83" ht="11.1" customHeight="1"/>
    <row r="84" ht="11.1" customHeight="1"/>
    <row r="85" ht="11.1" customHeight="1"/>
    <row r="86" ht="11.1" customHeight="1"/>
    <row r="87" ht="12" customHeight="1"/>
    <row r="88" ht="11.1" customHeight="1"/>
    <row r="89" ht="11.1" customHeight="1"/>
    <row r="90" ht="11.1" customHeight="1"/>
    <row r="91" ht="11.1" customHeight="1"/>
    <row r="92" ht="39" customHeight="1"/>
    <row r="93" ht="24" customHeight="1"/>
    <row r="94" ht="26.25" customHeight="1"/>
    <row r="95" ht="29.1" customHeight="1"/>
    <row r="96" ht="120.6" customHeight="1"/>
    <row r="97" ht="27" customHeight="1"/>
    <row r="98" ht="71.099999999999994" customHeight="1"/>
    <row r="99" ht="408.95" customHeight="1"/>
    <row r="100" ht="365.25" customHeight="1"/>
    <row r="101" ht="41.45" customHeight="1"/>
    <row r="102" ht="41.85" customHeight="1"/>
    <row r="103" ht="16.5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6.5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6.5" customHeight="1"/>
    <row r="126" ht="18" customHeight="1"/>
    <row r="127" ht="18" customHeight="1"/>
    <row r="128" ht="19.350000000000001" customHeight="1"/>
    <row r="129" ht="19.350000000000001" customHeight="1"/>
    <row r="130" ht="19.350000000000001" customHeight="1"/>
    <row r="131" ht="19.350000000000001" customHeight="1"/>
    <row r="132" ht="19.350000000000001" customHeight="1"/>
    <row r="133" ht="19.350000000000001" customHeight="1"/>
    <row r="134" ht="19.350000000000001" customHeight="1"/>
    <row r="135" ht="19.350000000000001" customHeight="1"/>
    <row r="136" ht="19.350000000000001" customHeight="1"/>
    <row r="137" ht="19.350000000000001" customHeight="1"/>
    <row r="138" ht="19.350000000000001" customHeight="1"/>
    <row r="139" ht="16.5" customHeight="1"/>
    <row r="140" ht="51" customHeight="1"/>
    <row r="141" ht="5.25" customHeight="1"/>
    <row r="142" ht="33" customHeight="1"/>
    <row r="143" ht="33" customHeight="1"/>
    <row r="144" ht="16.5" customHeight="1"/>
    <row r="145" ht="17.100000000000001" customHeight="1"/>
    <row r="146" ht="16.5" customHeight="1"/>
    <row r="147" ht="17.100000000000001" customHeight="1"/>
    <row r="148" ht="17.100000000000001" customHeight="1"/>
    <row r="149" ht="16.5" customHeight="1"/>
    <row r="150" ht="17.100000000000001" customHeight="1"/>
    <row r="151" ht="16.5" customHeight="1"/>
    <row r="152" ht="17.100000000000001" customHeight="1"/>
    <row r="153" ht="16.5" customHeight="1"/>
    <row r="154" ht="17.100000000000001" customHeight="1"/>
    <row r="155" ht="16.5" customHeight="1"/>
    <row r="156" ht="17.100000000000001" customHeight="1"/>
    <row r="157" ht="17.100000000000001" customHeight="1"/>
    <row r="158" ht="16.5" customHeight="1"/>
    <row r="159" ht="17.100000000000001" customHeight="1"/>
    <row r="160" ht="16.5" customHeight="1"/>
    <row r="161" ht="17.100000000000001" customHeight="1"/>
    <row r="162" ht="16.5" customHeight="1"/>
    <row r="163" ht="17.100000000000001" customHeight="1"/>
    <row r="164" ht="17.100000000000001" customHeight="1"/>
    <row r="165" ht="16.5" customHeight="1"/>
    <row r="166" ht="17.100000000000001" customHeight="1"/>
    <row r="167" ht="15.95" customHeight="1"/>
    <row r="168" ht="16.5" customHeight="1"/>
    <row r="169" ht="15.95" customHeight="1"/>
    <row r="170" ht="17.100000000000001" customHeight="1"/>
    <row r="171" ht="15.95" customHeight="1"/>
    <row r="172" ht="17.100000000000001" customHeight="1"/>
    <row r="173" ht="17.100000000000001" customHeight="1"/>
    <row r="174" ht="15.95" customHeight="1"/>
    <row r="175" ht="17.100000000000001" customHeight="1"/>
    <row r="176" ht="15.95" customHeight="1"/>
    <row r="177" ht="17.100000000000001" customHeight="1"/>
    <row r="178" ht="15.95" customHeight="1"/>
    <row r="179" ht="17.100000000000001" customHeight="1"/>
    <row r="180" ht="15.95" customHeight="1"/>
    <row r="181" ht="17.100000000000001" customHeight="1"/>
    <row r="182" ht="17.100000000000001" customHeight="1"/>
    <row r="183" ht="16.5" customHeight="1"/>
    <row r="184" ht="16.5" customHeight="1"/>
    <row r="185" ht="40.5" customHeight="1"/>
    <row r="186" ht="81" customHeight="1"/>
    <row r="187" ht="6" customHeight="1"/>
    <row r="188" ht="16.5" customHeight="1"/>
    <row r="189" ht="21.95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.2" customHeight="1"/>
    <row r="224" ht="30.75" customHeight="1"/>
    <row r="225" ht="242.45" customHeight="1"/>
    <row r="226" ht="408.95" customHeight="1"/>
    <row r="227" ht="91.7" customHeight="1"/>
    <row r="228" ht="72" customHeight="1"/>
    <row r="229" ht="16.5" customHeight="1"/>
    <row r="230" ht="27.6" customHeight="1"/>
    <row r="231" ht="49.5" customHeight="1"/>
    <row r="232" ht="16.5" customHeight="1"/>
    <row r="233" ht="14.25" customHeight="1"/>
    <row r="234" ht="15.75" customHeight="1"/>
    <row r="235" ht="14.25" customHeight="1"/>
    <row r="236" ht="15.75" customHeight="1"/>
    <row r="237" ht="14.25" customHeight="1"/>
    <row r="238" ht="15.75" customHeight="1"/>
    <row r="239" ht="16.5" customHeight="1"/>
    <row r="240" ht="14.25" customHeight="1"/>
    <row r="241" ht="15.75" customHeight="1"/>
    <row r="242" ht="14.25" customHeight="1"/>
    <row r="243" ht="15.75" customHeight="1"/>
    <row r="244" ht="14.25" customHeight="1"/>
    <row r="245" ht="15.75" customHeight="1"/>
    <row r="246" ht="16.5" customHeight="1"/>
    <row r="247" ht="15.75" customHeight="1"/>
    <row r="248" ht="14.25" customHeight="1"/>
    <row r="249" ht="15.75" customHeight="1"/>
    <row r="250" ht="14.25" customHeight="1"/>
    <row r="251" ht="15.75" customHeight="1"/>
    <row r="252" ht="14.25" customHeight="1"/>
    <row r="253" ht="16.5" customHeight="1"/>
    <row r="254" ht="14.25" customHeight="1"/>
    <row r="255" ht="15.75" customHeight="1"/>
    <row r="256" ht="14.25" customHeight="1"/>
    <row r="257" ht="15.75" customHeight="1"/>
    <row r="258" ht="14.25" customHeight="1"/>
    <row r="259" ht="15.75" customHeight="1"/>
    <row r="260" ht="16.5" customHeight="1"/>
    <row r="261" ht="15.75" customHeight="1"/>
    <row r="262" ht="14.25" customHeight="1"/>
    <row r="263" ht="15.75" customHeight="1"/>
    <row r="264" ht="15.75" customHeight="1"/>
    <row r="265" ht="14.25" customHeight="1"/>
    <row r="266" ht="15.75" customHeight="1"/>
    <row r="267" ht="15.75" customHeight="1"/>
    <row r="268" ht="39.200000000000003" customHeight="1"/>
    <row r="269" ht="27.95" customHeight="1"/>
    <row r="270" ht="21.95" customHeight="1"/>
    <row r="271" ht="21.95" customHeight="1"/>
    <row r="272" ht="21.95" customHeight="1"/>
    <row r="273" ht="21.95" customHeight="1"/>
    <row r="274" ht="21.95" customHeight="1"/>
    <row r="275" ht="21.95" customHeight="1"/>
    <row r="276" ht="21.95" customHeight="1"/>
    <row r="277" ht="21.95" customHeight="1"/>
    <row r="278" ht="21.95" customHeight="1"/>
    <row r="279" ht="21.95" customHeight="1"/>
    <row r="280" ht="21.95" customHeight="1"/>
    <row r="281" ht="21.95" customHeight="1"/>
    <row r="282" ht="21.95" customHeight="1"/>
    <row r="283" ht="21.95" customHeight="1"/>
    <row r="284" ht="21.95" customHeight="1"/>
    <row r="285" ht="21.95" customHeight="1"/>
    <row r="286" ht="21.95" customHeight="1"/>
    <row r="287" ht="21.95" customHeight="1"/>
    <row r="288" ht="21.95" customHeight="1"/>
    <row r="289" ht="21" customHeight="1"/>
    <row r="290" ht="21.95" customHeight="1"/>
    <row r="291" ht="21.95" customHeight="1"/>
    <row r="292" ht="21.95" customHeight="1"/>
    <row r="293" ht="48" customHeight="1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592-3A7E-4E2F-BF82-D53056E260EB}">
  <dimension ref="A1:M41"/>
  <sheetViews>
    <sheetView workbookViewId="0">
      <selection activeCell="B13" sqref="B13"/>
    </sheetView>
  </sheetViews>
  <sheetFormatPr defaultRowHeight="12.95"/>
  <cols>
    <col min="1" max="1" width="42.1640625" bestFit="1" customWidth="1"/>
    <col min="4" max="4" width="11.33203125" customWidth="1"/>
    <col min="5" max="5" width="10.6640625" customWidth="1"/>
    <col min="6" max="6" width="9.6640625" bestFit="1" customWidth="1"/>
    <col min="8" max="8" width="11.83203125" customWidth="1"/>
    <col min="9" max="9" width="10.6640625" customWidth="1"/>
  </cols>
  <sheetData>
    <row r="1" spans="1:13" ht="18.600000000000001" customHeight="1">
      <c r="A1" s="107" t="s">
        <v>32</v>
      </c>
      <c r="B1" s="107"/>
      <c r="C1" s="107"/>
      <c r="D1" s="107"/>
      <c r="E1" s="107"/>
      <c r="F1" s="107"/>
      <c r="G1" s="107"/>
      <c r="H1" s="107"/>
      <c r="I1" s="107"/>
      <c r="J1" s="16"/>
      <c r="K1" s="16"/>
      <c r="L1" s="16"/>
      <c r="M1" s="16"/>
    </row>
    <row r="2" spans="1:13" ht="85.5" customHeight="1">
      <c r="A2" s="108" t="s">
        <v>33</v>
      </c>
      <c r="B2" s="109"/>
      <c r="C2" s="109"/>
      <c r="D2" s="109"/>
      <c r="E2" s="109"/>
      <c r="F2" s="109"/>
      <c r="G2" s="109"/>
      <c r="H2" s="109"/>
      <c r="I2" s="109"/>
      <c r="J2" s="5"/>
      <c r="K2" s="5"/>
      <c r="L2" s="5"/>
      <c r="M2" s="5"/>
    </row>
    <row r="3" spans="1:13" ht="30.95" customHeight="1">
      <c r="A3" s="58"/>
      <c r="B3" s="59"/>
      <c r="C3" s="110" t="s">
        <v>34</v>
      </c>
      <c r="D3" s="111"/>
      <c r="E3" s="112"/>
      <c r="F3" s="118" t="s">
        <v>35</v>
      </c>
      <c r="G3" s="119"/>
      <c r="H3" s="120"/>
      <c r="I3" s="60"/>
      <c r="J3" s="26"/>
      <c r="K3" s="21"/>
      <c r="L3" s="21"/>
      <c r="M3" s="21"/>
    </row>
    <row r="4" spans="1:13" ht="17.25" customHeight="1">
      <c r="A4" s="61"/>
      <c r="B4" s="62"/>
      <c r="C4" s="115">
        <v>46295</v>
      </c>
      <c r="D4" s="116"/>
      <c r="E4" s="117"/>
      <c r="F4" s="121">
        <v>45930</v>
      </c>
      <c r="G4" s="122"/>
      <c r="H4" s="123"/>
      <c r="I4" s="60"/>
      <c r="J4" s="27"/>
      <c r="K4" s="15"/>
      <c r="L4" s="15"/>
      <c r="M4" s="15"/>
    </row>
    <row r="5" spans="1:13" ht="14.45" customHeight="1">
      <c r="A5" s="63"/>
      <c r="B5" s="64"/>
      <c r="C5" s="63"/>
      <c r="D5" s="113" t="s">
        <v>36</v>
      </c>
      <c r="E5" s="114"/>
      <c r="F5" s="63"/>
      <c r="G5" s="113" t="s">
        <v>36</v>
      </c>
      <c r="H5" s="114"/>
      <c r="I5" s="60"/>
      <c r="J5" s="27"/>
      <c r="K5" s="15"/>
      <c r="L5" s="15"/>
      <c r="M5" s="15"/>
    </row>
    <row r="6" spans="1:13" ht="30.6" customHeight="1">
      <c r="A6" s="65" t="s">
        <v>37</v>
      </c>
      <c r="B6" s="66" t="s">
        <v>38</v>
      </c>
      <c r="C6" s="67" t="s">
        <v>39</v>
      </c>
      <c r="D6" s="67" t="s">
        <v>40</v>
      </c>
      <c r="E6" s="67" t="s">
        <v>41</v>
      </c>
      <c r="F6" s="67" t="s">
        <v>39</v>
      </c>
      <c r="G6" s="67" t="s">
        <v>40</v>
      </c>
      <c r="H6" s="67" t="s">
        <v>41</v>
      </c>
      <c r="I6" s="68" t="s">
        <v>42</v>
      </c>
      <c r="J6" s="28"/>
      <c r="K6" s="5"/>
      <c r="L6" s="5"/>
      <c r="M6" s="5"/>
    </row>
    <row r="7" spans="1:13" ht="12.75">
      <c r="A7" s="49" t="s">
        <v>43</v>
      </c>
      <c r="B7" s="50" t="s">
        <v>44</v>
      </c>
      <c r="C7" s="51">
        <v>1</v>
      </c>
      <c r="D7" s="52">
        <v>65610</v>
      </c>
      <c r="E7" s="52">
        <v>0</v>
      </c>
      <c r="F7" s="51">
        <v>1</v>
      </c>
      <c r="G7" s="52">
        <v>64324</v>
      </c>
      <c r="H7" s="52">
        <v>0</v>
      </c>
      <c r="I7" s="53" t="s">
        <v>45</v>
      </c>
      <c r="J7" s="27"/>
      <c r="K7" s="15"/>
      <c r="L7" s="15"/>
      <c r="M7" s="15"/>
    </row>
    <row r="8" spans="1:13" ht="12.75">
      <c r="A8" s="49" t="s">
        <v>46</v>
      </c>
      <c r="B8" s="54" t="s">
        <v>44</v>
      </c>
      <c r="C8" s="51">
        <v>1</v>
      </c>
      <c r="D8" s="52">
        <v>53668</v>
      </c>
      <c r="E8" s="52">
        <v>0</v>
      </c>
      <c r="F8" s="51">
        <v>1</v>
      </c>
      <c r="G8" s="52">
        <v>52616</v>
      </c>
      <c r="H8" s="52">
        <v>0</v>
      </c>
      <c r="I8" s="53" t="s">
        <v>45</v>
      </c>
      <c r="J8" s="27"/>
      <c r="K8" s="15"/>
      <c r="L8" s="15"/>
      <c r="M8" s="15"/>
    </row>
    <row r="9" spans="1:13" ht="12.75">
      <c r="A9" s="49" t="s">
        <v>46</v>
      </c>
      <c r="B9" s="54" t="s">
        <v>44</v>
      </c>
      <c r="C9" s="51">
        <v>1</v>
      </c>
      <c r="D9" s="52">
        <v>48562</v>
      </c>
      <c r="E9" s="52">
        <v>0</v>
      </c>
      <c r="F9" s="51">
        <v>1</v>
      </c>
      <c r="G9" s="52">
        <v>47610</v>
      </c>
      <c r="H9" s="52">
        <v>0</v>
      </c>
      <c r="I9" s="53" t="s">
        <v>45</v>
      </c>
      <c r="J9" s="27"/>
      <c r="K9" s="15"/>
      <c r="L9" s="15"/>
      <c r="M9" s="15"/>
    </row>
    <row r="10" spans="1:13" ht="12.75">
      <c r="A10" s="49" t="s">
        <v>46</v>
      </c>
      <c r="B10" s="54" t="s">
        <v>44</v>
      </c>
      <c r="C10" s="51">
        <v>5</v>
      </c>
      <c r="D10" s="52">
        <v>41464</v>
      </c>
      <c r="E10" s="52">
        <v>0</v>
      </c>
      <c r="F10" s="51">
        <v>5</v>
      </c>
      <c r="G10" s="52">
        <v>40651</v>
      </c>
      <c r="H10" s="52">
        <v>0</v>
      </c>
      <c r="I10" s="53" t="s">
        <v>45</v>
      </c>
      <c r="J10" s="27"/>
      <c r="K10" s="15"/>
      <c r="L10" s="15"/>
      <c r="M10" s="15"/>
    </row>
    <row r="11" spans="1:13" ht="12.75">
      <c r="A11" s="49" t="s">
        <v>46</v>
      </c>
      <c r="B11" s="54" t="s">
        <v>44</v>
      </c>
      <c r="C11" s="51">
        <v>4</v>
      </c>
      <c r="D11" s="52">
        <v>36920</v>
      </c>
      <c r="E11" s="52">
        <v>0</v>
      </c>
      <c r="F11" s="51">
        <v>4</v>
      </c>
      <c r="G11" s="52">
        <v>36196</v>
      </c>
      <c r="H11" s="52">
        <v>0</v>
      </c>
      <c r="I11" s="53" t="s">
        <v>45</v>
      </c>
      <c r="J11" s="27"/>
      <c r="K11" s="15"/>
      <c r="L11" s="15"/>
      <c r="M11" s="15"/>
    </row>
    <row r="12" spans="1:13" ht="12.75">
      <c r="A12" s="49" t="s">
        <v>46</v>
      </c>
      <c r="B12" s="54" t="s">
        <v>44</v>
      </c>
      <c r="C12" s="51">
        <v>0.5</v>
      </c>
      <c r="D12" s="52">
        <v>13430</v>
      </c>
      <c r="E12" s="52">
        <v>0</v>
      </c>
      <c r="F12" s="51">
        <v>0.5</v>
      </c>
      <c r="G12" s="52">
        <v>13167</v>
      </c>
      <c r="H12" s="52">
        <v>0</v>
      </c>
      <c r="I12" s="53" t="s">
        <v>45</v>
      </c>
      <c r="J12" s="27"/>
      <c r="K12" s="15"/>
      <c r="L12" s="15"/>
      <c r="M12" s="15"/>
    </row>
    <row r="13" spans="1:13">
      <c r="A13" s="49"/>
      <c r="B13" s="54"/>
      <c r="C13" s="51"/>
      <c r="D13" s="52"/>
      <c r="E13" s="52"/>
      <c r="F13" s="51"/>
      <c r="G13" s="52"/>
      <c r="H13" s="52"/>
      <c r="I13" s="53"/>
      <c r="J13" s="27"/>
      <c r="K13" s="15"/>
      <c r="L13" s="15"/>
      <c r="M13" s="15"/>
    </row>
    <row r="14" spans="1:13">
      <c r="A14" s="49"/>
      <c r="B14" s="50"/>
      <c r="C14" s="51"/>
      <c r="D14" s="52"/>
      <c r="E14" s="52"/>
      <c r="F14" s="51"/>
      <c r="G14" s="52"/>
      <c r="H14" s="52"/>
      <c r="I14" s="53"/>
      <c r="J14" s="27"/>
      <c r="K14" s="15"/>
      <c r="L14" s="15"/>
      <c r="M14" s="15"/>
    </row>
    <row r="15" spans="1:13">
      <c r="A15" s="49"/>
      <c r="B15" s="54"/>
      <c r="C15" s="51"/>
      <c r="D15" s="52"/>
      <c r="E15" s="52"/>
      <c r="F15" s="51"/>
      <c r="G15" s="52"/>
      <c r="H15" s="52"/>
      <c r="I15" s="53"/>
      <c r="J15" s="27"/>
      <c r="K15" s="15"/>
      <c r="L15" s="15"/>
      <c r="M15" s="15"/>
    </row>
    <row r="16" spans="1:13">
      <c r="A16" s="49"/>
      <c r="B16" s="54"/>
      <c r="C16" s="51"/>
      <c r="D16" s="52"/>
      <c r="E16" s="52"/>
      <c r="F16" s="51"/>
      <c r="G16" s="52"/>
      <c r="H16" s="52"/>
      <c r="I16" s="53"/>
      <c r="J16" s="27"/>
      <c r="K16" s="15"/>
      <c r="L16" s="15"/>
      <c r="M16" s="15"/>
    </row>
    <row r="17" spans="1:13">
      <c r="A17" s="49"/>
      <c r="B17" s="54"/>
      <c r="C17" s="51"/>
      <c r="D17" s="52"/>
      <c r="E17" s="52"/>
      <c r="F17" s="51"/>
      <c r="G17" s="52"/>
      <c r="H17" s="52"/>
      <c r="I17" s="53"/>
      <c r="J17" s="27"/>
      <c r="K17" s="15"/>
      <c r="L17" s="15"/>
      <c r="M17" s="15"/>
    </row>
    <row r="18" spans="1:13">
      <c r="A18" s="49"/>
      <c r="B18" s="54"/>
      <c r="C18" s="51"/>
      <c r="D18" s="52"/>
      <c r="E18" s="52"/>
      <c r="F18" s="51"/>
      <c r="G18" s="52"/>
      <c r="H18" s="52"/>
      <c r="I18" s="53"/>
      <c r="J18" s="27"/>
      <c r="K18" s="15"/>
      <c r="L18" s="15"/>
      <c r="M18" s="15"/>
    </row>
    <row r="19" spans="1:13">
      <c r="A19" s="49"/>
      <c r="B19" s="54"/>
      <c r="C19" s="51"/>
      <c r="D19" s="52"/>
      <c r="E19" s="52"/>
      <c r="F19" s="51"/>
      <c r="G19" s="52"/>
      <c r="H19" s="52"/>
      <c r="I19" s="53"/>
      <c r="J19" s="27"/>
      <c r="K19" s="15"/>
      <c r="L19" s="15"/>
      <c r="M19" s="15"/>
    </row>
    <row r="20" spans="1:13">
      <c r="A20" s="49"/>
      <c r="B20" s="55"/>
      <c r="C20" s="51"/>
      <c r="D20" s="52"/>
      <c r="E20" s="52"/>
      <c r="F20" s="51"/>
      <c r="G20" s="52"/>
      <c r="H20" s="52"/>
      <c r="I20" s="53"/>
      <c r="J20" s="27"/>
      <c r="K20" s="15"/>
      <c r="L20" s="15"/>
      <c r="M20" s="15"/>
    </row>
    <row r="21" spans="1:13">
      <c r="A21" s="49"/>
      <c r="B21" s="54"/>
      <c r="C21" s="51"/>
      <c r="D21" s="52"/>
      <c r="E21" s="52"/>
      <c r="F21" s="51"/>
      <c r="G21" s="52"/>
      <c r="H21" s="52"/>
      <c r="I21" s="53"/>
      <c r="J21" s="27"/>
      <c r="K21" s="15"/>
      <c r="L21" s="15"/>
      <c r="M21" s="15"/>
    </row>
    <row r="22" spans="1:13">
      <c r="A22" s="49"/>
      <c r="B22" s="54"/>
      <c r="C22" s="51"/>
      <c r="D22" s="52"/>
      <c r="E22" s="52"/>
      <c r="F22" s="51"/>
      <c r="G22" s="52"/>
      <c r="H22" s="52"/>
      <c r="I22" s="53"/>
      <c r="J22" s="27"/>
      <c r="K22" s="15"/>
      <c r="L22" s="15"/>
      <c r="M22" s="15"/>
    </row>
    <row r="23" spans="1:13">
      <c r="A23" s="49"/>
      <c r="B23" s="54"/>
      <c r="C23" s="51"/>
      <c r="D23" s="52"/>
      <c r="E23" s="52"/>
      <c r="F23" s="51"/>
      <c r="G23" s="52"/>
      <c r="H23" s="52"/>
      <c r="I23" s="53"/>
      <c r="J23" s="27"/>
      <c r="K23" s="15"/>
      <c r="L23" s="15"/>
      <c r="M23" s="15"/>
    </row>
    <row r="24" spans="1:13">
      <c r="A24" s="49"/>
      <c r="B24" s="54"/>
      <c r="C24" s="51"/>
      <c r="D24" s="52"/>
      <c r="E24" s="52"/>
      <c r="F24" s="51"/>
      <c r="G24" s="52"/>
      <c r="H24" s="52"/>
      <c r="I24" s="53"/>
      <c r="J24" s="27"/>
      <c r="K24" s="15"/>
      <c r="L24" s="15"/>
      <c r="M24" s="15"/>
    </row>
    <row r="25" spans="1:13">
      <c r="A25" s="56"/>
      <c r="B25" s="54"/>
      <c r="C25" s="57"/>
      <c r="D25" s="57"/>
      <c r="E25" s="57"/>
      <c r="F25" s="57"/>
      <c r="G25" s="57"/>
      <c r="H25" s="57"/>
      <c r="I25" s="57"/>
      <c r="J25" s="27"/>
      <c r="K25" s="15"/>
      <c r="L25" s="15"/>
      <c r="M25" s="15"/>
    </row>
    <row r="26" spans="1:13">
      <c r="A26" s="56"/>
      <c r="B26" s="54"/>
      <c r="C26" s="57"/>
      <c r="D26" s="57"/>
      <c r="E26" s="57"/>
      <c r="F26" s="57"/>
      <c r="G26" s="57"/>
      <c r="H26" s="57"/>
      <c r="I26" s="57"/>
      <c r="J26" s="27"/>
      <c r="K26" s="15"/>
      <c r="L26" s="15"/>
      <c r="M26" s="15"/>
    </row>
    <row r="27" spans="1:13">
      <c r="A27" s="56"/>
      <c r="B27" s="54"/>
      <c r="C27" s="57"/>
      <c r="D27" s="57"/>
      <c r="E27" s="57"/>
      <c r="F27" s="57"/>
      <c r="G27" s="57"/>
      <c r="H27" s="57"/>
      <c r="I27" s="57"/>
      <c r="J27" s="27"/>
      <c r="K27" s="15"/>
      <c r="L27" s="15"/>
      <c r="M27" s="15"/>
    </row>
    <row r="28" spans="1:13">
      <c r="A28" s="56"/>
      <c r="B28" s="54"/>
      <c r="C28" s="57"/>
      <c r="D28" s="57"/>
      <c r="E28" s="57"/>
      <c r="F28" s="57"/>
      <c r="G28" s="57"/>
      <c r="H28" s="57"/>
      <c r="I28" s="57"/>
      <c r="J28" s="27"/>
      <c r="K28" s="15"/>
      <c r="L28" s="15"/>
      <c r="M28" s="15"/>
    </row>
    <row r="29" spans="1:13">
      <c r="A29" s="56"/>
      <c r="B29" s="54"/>
      <c r="C29" s="57"/>
      <c r="D29" s="57"/>
      <c r="E29" s="57"/>
      <c r="F29" s="57"/>
      <c r="G29" s="57"/>
      <c r="H29" s="57"/>
      <c r="I29" s="57"/>
      <c r="J29" s="27"/>
      <c r="K29" s="15"/>
      <c r="L29" s="15"/>
      <c r="M29" s="15"/>
    </row>
    <row r="30" spans="1:13">
      <c r="A30" s="56"/>
      <c r="B30" s="54"/>
      <c r="C30" s="57"/>
      <c r="D30" s="57"/>
      <c r="E30" s="57"/>
      <c r="F30" s="57"/>
      <c r="G30" s="57"/>
      <c r="H30" s="57"/>
      <c r="I30" s="57"/>
      <c r="J30" s="27"/>
      <c r="K30" s="15"/>
      <c r="L30" s="15"/>
      <c r="M30" s="15"/>
    </row>
    <row r="31" spans="1:13">
      <c r="A31" s="56"/>
      <c r="B31" s="54"/>
      <c r="C31" s="57"/>
      <c r="D31" s="57"/>
      <c r="E31" s="57"/>
      <c r="F31" s="57"/>
      <c r="G31" s="57"/>
      <c r="H31" s="57"/>
      <c r="I31" s="57"/>
      <c r="J31" s="27"/>
      <c r="K31" s="15"/>
      <c r="L31" s="15"/>
      <c r="M31" s="15"/>
    </row>
    <row r="32" spans="1:13">
      <c r="A32" s="56"/>
      <c r="B32" s="54"/>
      <c r="C32" s="57"/>
      <c r="D32" s="57"/>
      <c r="E32" s="57"/>
      <c r="F32" s="57"/>
      <c r="G32" s="57"/>
      <c r="H32" s="57"/>
      <c r="I32" s="57"/>
      <c r="J32" s="27"/>
      <c r="K32" s="15"/>
      <c r="L32" s="15"/>
      <c r="M32" s="15"/>
    </row>
    <row r="33" spans="1:13">
      <c r="A33" s="56"/>
      <c r="B33" s="54"/>
      <c r="C33" s="57"/>
      <c r="D33" s="57"/>
      <c r="E33" s="57"/>
      <c r="F33" s="57"/>
      <c r="G33" s="57"/>
      <c r="H33" s="57"/>
      <c r="I33" s="57"/>
      <c r="J33" s="27"/>
      <c r="K33" s="15"/>
      <c r="L33" s="15"/>
      <c r="M33" s="15"/>
    </row>
    <row r="34" spans="1:13">
      <c r="A34" s="56"/>
      <c r="B34" s="54"/>
      <c r="C34" s="57"/>
      <c r="D34" s="57"/>
      <c r="E34" s="57"/>
      <c r="F34" s="57"/>
      <c r="G34" s="57"/>
      <c r="H34" s="57"/>
      <c r="I34" s="57"/>
      <c r="J34" s="27"/>
      <c r="K34" s="15"/>
      <c r="L34" s="15"/>
      <c r="M34" s="15"/>
    </row>
    <row r="35" spans="1:13">
      <c r="A35" s="56"/>
      <c r="B35" s="54"/>
      <c r="C35" s="57"/>
      <c r="D35" s="57"/>
      <c r="E35" s="57"/>
      <c r="F35" s="57"/>
      <c r="G35" s="57"/>
      <c r="H35" s="57"/>
      <c r="I35" s="57"/>
      <c r="J35" s="27"/>
      <c r="K35" s="15"/>
      <c r="L35" s="15"/>
      <c r="M35" s="15"/>
    </row>
    <row r="36" spans="1:13">
      <c r="A36" s="56"/>
      <c r="B36" s="54"/>
      <c r="C36" s="57"/>
      <c r="D36" s="57"/>
      <c r="E36" s="57"/>
      <c r="F36" s="57"/>
      <c r="G36" s="57"/>
      <c r="H36" s="57"/>
      <c r="I36" s="57"/>
      <c r="J36" s="27"/>
      <c r="K36" s="15"/>
      <c r="L36" s="15"/>
      <c r="M36" s="15"/>
    </row>
    <row r="37" spans="1:13">
      <c r="A37" s="23"/>
      <c r="B37" s="47">
        <f>COUNTIF(B7:B36, "X")</f>
        <v>6</v>
      </c>
      <c r="C37" s="48">
        <f>SUM(C7:C36)</f>
        <v>12.5</v>
      </c>
      <c r="D37" s="48">
        <f t="shared" ref="D37:H37" si="0">SUM(D7:D36)</f>
        <v>259654</v>
      </c>
      <c r="E37" s="48">
        <f t="shared" si="0"/>
        <v>0</v>
      </c>
      <c r="F37" s="48">
        <f>SUM(F7:F36)</f>
        <v>12.5</v>
      </c>
      <c r="G37" s="48">
        <f t="shared" si="0"/>
        <v>254564</v>
      </c>
      <c r="H37" s="48">
        <f t="shared" si="0"/>
        <v>0</v>
      </c>
      <c r="I37" s="24"/>
      <c r="J37" s="27"/>
      <c r="K37" s="15"/>
      <c r="L37" s="15"/>
      <c r="M37" s="15"/>
    </row>
    <row r="38" spans="1:13" ht="14.45" customHeight="1">
      <c r="A38" s="20" t="s">
        <v>47</v>
      </c>
      <c r="B38" s="20"/>
      <c r="C38" s="20"/>
      <c r="D38" s="20"/>
      <c r="E38" s="20"/>
      <c r="F38" s="20"/>
      <c r="G38" s="20"/>
      <c r="H38" s="20"/>
      <c r="I38" s="20"/>
      <c r="J38" s="29"/>
      <c r="K38" s="20"/>
      <c r="L38" s="20"/>
      <c r="M38" s="20"/>
    </row>
    <row r="39" spans="1:13">
      <c r="A39" s="101"/>
      <c r="B39" s="102"/>
      <c r="C39" s="102"/>
      <c r="D39" s="102"/>
      <c r="E39" s="102"/>
      <c r="F39" s="102"/>
      <c r="G39" s="102"/>
      <c r="H39" s="102"/>
      <c r="I39" s="103"/>
      <c r="J39" s="26"/>
      <c r="K39" s="21"/>
      <c r="L39" s="21"/>
      <c r="M39" s="21"/>
    </row>
    <row r="40" spans="1:13" ht="85.5" customHeight="1">
      <c r="A40" s="104"/>
      <c r="B40" s="105"/>
      <c r="C40" s="105"/>
      <c r="D40" s="105"/>
      <c r="E40" s="105"/>
      <c r="F40" s="105"/>
      <c r="G40" s="105"/>
      <c r="H40" s="105"/>
      <c r="I40" s="106"/>
      <c r="J40" s="30"/>
      <c r="K40" s="22"/>
      <c r="L40" s="22"/>
      <c r="M40" s="22"/>
    </row>
    <row r="41" spans="1:13" ht="12.95" customHeight="1">
      <c r="A41" s="15"/>
      <c r="B41" s="1"/>
      <c r="C41" s="15"/>
      <c r="D41" s="15"/>
      <c r="E41" s="15"/>
      <c r="F41" s="1"/>
      <c r="G41" s="15"/>
      <c r="H41" s="15"/>
      <c r="I41" s="15"/>
      <c r="J41" s="22"/>
      <c r="K41" s="22"/>
      <c r="L41" s="22"/>
      <c r="M41" s="22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13E3-8CEF-47FF-AC74-0DB31DA58BA2}">
  <dimension ref="A1:G30"/>
  <sheetViews>
    <sheetView workbookViewId="0">
      <selection activeCell="F30" sqref="A30:G30"/>
    </sheetView>
  </sheetViews>
  <sheetFormatPr defaultRowHeight="12.95"/>
  <cols>
    <col min="1" max="1" width="26.83203125" customWidth="1"/>
    <col min="2" max="2" width="50.1640625" customWidth="1"/>
    <col min="3" max="3" width="14.33203125" customWidth="1"/>
    <col min="4" max="4" width="14.6640625" customWidth="1"/>
    <col min="5" max="5" width="12" customWidth="1"/>
    <col min="6" max="6" width="21.83203125" customWidth="1"/>
    <col min="7" max="7" width="15.83203125" customWidth="1"/>
  </cols>
  <sheetData>
    <row r="1" spans="1:7" ht="18.600000000000001">
      <c r="A1" s="124" t="s">
        <v>48</v>
      </c>
      <c r="B1" s="124"/>
      <c r="C1" s="124"/>
      <c r="D1" s="124"/>
      <c r="E1" s="124"/>
      <c r="F1" s="124"/>
      <c r="G1" s="2"/>
    </row>
    <row r="2" spans="1:7" ht="18.95" customHeight="1">
      <c r="A2" s="125" t="s">
        <v>49</v>
      </c>
      <c r="B2" s="125"/>
      <c r="C2" s="125"/>
      <c r="D2" s="125"/>
      <c r="E2" s="125"/>
      <c r="F2" s="125"/>
      <c r="G2" s="125"/>
    </row>
    <row r="3" spans="1:7" ht="30">
      <c r="A3" s="34" t="s">
        <v>50</v>
      </c>
      <c r="B3" s="35" t="s">
        <v>51</v>
      </c>
      <c r="C3" s="35" t="s">
        <v>52</v>
      </c>
      <c r="D3" s="35" t="s">
        <v>53</v>
      </c>
      <c r="E3" s="35" t="s">
        <v>54</v>
      </c>
      <c r="F3" s="36" t="s">
        <v>55</v>
      </c>
      <c r="G3" s="96" t="s">
        <v>56</v>
      </c>
    </row>
    <row r="4" spans="1:7" ht="12.95" customHeight="1">
      <c r="A4" s="31" t="s">
        <v>57</v>
      </c>
      <c r="B4" s="31" t="s">
        <v>58</v>
      </c>
      <c r="C4" s="33">
        <v>800</v>
      </c>
      <c r="D4" s="31" t="s">
        <v>59</v>
      </c>
      <c r="E4" s="31" t="s">
        <v>60</v>
      </c>
      <c r="F4" s="33">
        <v>200</v>
      </c>
      <c r="G4" s="3">
        <v>75</v>
      </c>
    </row>
    <row r="5" spans="1:7" ht="12.95" customHeight="1">
      <c r="A5" s="31" t="s">
        <v>61</v>
      </c>
      <c r="B5" s="31" t="s">
        <v>62</v>
      </c>
      <c r="C5" s="32">
        <v>2000</v>
      </c>
      <c r="D5" s="31" t="s">
        <v>63</v>
      </c>
      <c r="E5" s="31" t="s">
        <v>64</v>
      </c>
      <c r="F5" s="33">
        <v>100</v>
      </c>
      <c r="G5" s="3">
        <v>65</v>
      </c>
    </row>
    <row r="6" spans="1:7" ht="12.95" customHeight="1">
      <c r="A6" s="71" t="s">
        <v>65</v>
      </c>
      <c r="B6" s="71" t="s">
        <v>66</v>
      </c>
      <c r="C6" s="72">
        <v>800</v>
      </c>
      <c r="D6" s="71" t="s">
        <v>67</v>
      </c>
      <c r="E6" s="71" t="s">
        <v>68</v>
      </c>
      <c r="F6" s="72">
        <v>71</v>
      </c>
      <c r="G6" s="73">
        <v>73</v>
      </c>
    </row>
    <row r="7" spans="1:7" ht="12.95" customHeight="1">
      <c r="A7" s="71"/>
      <c r="B7" s="71"/>
      <c r="C7" s="72"/>
      <c r="D7" s="71"/>
      <c r="E7" s="71"/>
      <c r="F7" s="72"/>
      <c r="G7" s="73"/>
    </row>
    <row r="8" spans="1:7" ht="12.95" customHeight="1">
      <c r="A8" s="71"/>
      <c r="B8" s="71"/>
      <c r="C8" s="72"/>
      <c r="D8" s="71"/>
      <c r="E8" s="71"/>
      <c r="F8" s="72"/>
      <c r="G8" s="73"/>
    </row>
    <row r="9" spans="1:7" ht="12.95" customHeight="1">
      <c r="A9" s="71"/>
      <c r="B9" s="71"/>
      <c r="C9" s="72"/>
      <c r="D9" s="71"/>
      <c r="E9" s="71"/>
      <c r="F9" s="72"/>
      <c r="G9" s="73"/>
    </row>
    <row r="10" spans="1:7" ht="12.95" customHeight="1">
      <c r="A10" s="71"/>
      <c r="B10" s="71"/>
      <c r="C10" s="72"/>
      <c r="D10" s="71"/>
      <c r="E10" s="71"/>
      <c r="F10" s="72"/>
      <c r="G10" s="73"/>
    </row>
    <row r="11" spans="1:7" ht="12.95" customHeight="1">
      <c r="A11" s="71"/>
      <c r="B11" s="71"/>
      <c r="C11" s="72"/>
      <c r="D11" s="71"/>
      <c r="E11" s="71"/>
      <c r="F11" s="72"/>
      <c r="G11" s="73"/>
    </row>
    <row r="12" spans="1:7" ht="12.95" customHeight="1">
      <c r="A12" s="71"/>
      <c r="B12" s="71"/>
      <c r="C12" s="72"/>
      <c r="D12" s="71"/>
      <c r="E12" s="71"/>
      <c r="F12" s="72"/>
      <c r="G12" s="73"/>
    </row>
    <row r="13" spans="1:7" ht="12.95" customHeight="1">
      <c r="A13" s="71"/>
      <c r="B13" s="71"/>
      <c r="C13" s="72"/>
      <c r="D13" s="71"/>
      <c r="E13" s="71"/>
      <c r="F13" s="72"/>
      <c r="G13" s="73"/>
    </row>
    <row r="14" spans="1:7" ht="12.95" customHeight="1">
      <c r="A14" s="71"/>
      <c r="B14" s="71"/>
      <c r="C14" s="72"/>
      <c r="D14" s="71"/>
      <c r="E14" s="71"/>
      <c r="F14" s="72"/>
      <c r="G14" s="73"/>
    </row>
    <row r="15" spans="1:7" ht="12.95" customHeight="1">
      <c r="A15" s="71"/>
      <c r="B15" s="71"/>
      <c r="C15" s="72"/>
      <c r="D15" s="71"/>
      <c r="E15" s="71"/>
      <c r="F15" s="72"/>
      <c r="G15" s="73"/>
    </row>
    <row r="16" spans="1:7" ht="12.95" customHeight="1">
      <c r="A16" s="71"/>
      <c r="B16" s="71"/>
      <c r="C16" s="72"/>
      <c r="D16" s="71"/>
      <c r="E16" s="71"/>
      <c r="F16" s="72"/>
      <c r="G16" s="73"/>
    </row>
    <row r="17" spans="1:7" ht="12.95" customHeight="1">
      <c r="A17" s="71"/>
      <c r="B17" s="71"/>
      <c r="C17" s="72"/>
      <c r="D17" s="71"/>
      <c r="E17" s="71"/>
      <c r="F17" s="72"/>
      <c r="G17" s="73"/>
    </row>
    <row r="18" spans="1:7">
      <c r="A18" s="74"/>
      <c r="B18" s="74"/>
      <c r="C18" s="74"/>
      <c r="D18" s="74"/>
      <c r="E18" s="74"/>
      <c r="F18" s="74"/>
      <c r="G18" s="70"/>
    </row>
    <row r="19" spans="1:7">
      <c r="A19" s="74"/>
      <c r="B19" s="74"/>
      <c r="C19" s="74"/>
      <c r="D19" s="74"/>
      <c r="E19" s="74"/>
      <c r="F19" s="74"/>
      <c r="G19" s="70"/>
    </row>
    <row r="20" spans="1:7">
      <c r="A20" s="74"/>
      <c r="B20" s="74"/>
      <c r="C20" s="74"/>
      <c r="D20" s="74"/>
      <c r="E20" s="74"/>
      <c r="F20" s="74"/>
      <c r="G20" s="70"/>
    </row>
    <row r="21" spans="1:7">
      <c r="A21" s="74"/>
      <c r="B21" s="74"/>
      <c r="C21" s="74"/>
      <c r="D21" s="74"/>
      <c r="E21" s="74"/>
      <c r="F21" s="74"/>
      <c r="G21" s="70"/>
    </row>
    <row r="22" spans="1:7">
      <c r="A22" s="74"/>
      <c r="B22" s="74"/>
      <c r="C22" s="74"/>
      <c r="D22" s="74"/>
      <c r="E22" s="74"/>
      <c r="F22" s="74"/>
      <c r="G22" s="70"/>
    </row>
    <row r="23" spans="1:7">
      <c r="A23" s="74"/>
      <c r="B23" s="74"/>
      <c r="C23" s="74"/>
      <c r="D23" s="74"/>
      <c r="E23" s="74"/>
      <c r="F23" s="74"/>
      <c r="G23" s="70"/>
    </row>
    <row r="24" spans="1:7">
      <c r="A24" s="74"/>
      <c r="B24" s="74"/>
      <c r="C24" s="74"/>
      <c r="D24" s="74"/>
      <c r="E24" s="74"/>
      <c r="F24" s="74"/>
      <c r="G24" s="70"/>
    </row>
    <row r="25" spans="1:7">
      <c r="A25" s="75"/>
      <c r="B25" s="75"/>
      <c r="C25" s="75"/>
      <c r="D25" s="75"/>
      <c r="E25" s="75"/>
      <c r="F25" s="74"/>
      <c r="G25" s="70"/>
    </row>
    <row r="26" spans="1:7" ht="15.6">
      <c r="A26" s="135" t="s">
        <v>69</v>
      </c>
      <c r="B26" s="136"/>
      <c r="C26" s="136"/>
      <c r="D26" s="136"/>
      <c r="E26" s="38"/>
      <c r="F26" s="141">
        <v>71</v>
      </c>
      <c r="G26" s="142"/>
    </row>
    <row r="27" spans="1:7" ht="15.6">
      <c r="A27" s="137" t="s">
        <v>70</v>
      </c>
      <c r="B27" s="138"/>
      <c r="C27" s="138"/>
      <c r="D27" s="138"/>
      <c r="E27" s="39"/>
      <c r="F27" s="139">
        <v>73</v>
      </c>
      <c r="G27" s="140"/>
    </row>
    <row r="28" spans="1:7" ht="15.6">
      <c r="A28" s="126" t="s">
        <v>71</v>
      </c>
      <c r="B28" s="127"/>
      <c r="C28" s="127"/>
      <c r="D28" s="127"/>
      <c r="E28" s="37"/>
      <c r="F28" s="133">
        <v>73</v>
      </c>
      <c r="G28" s="134"/>
    </row>
    <row r="29" spans="1:7">
      <c r="A29" s="128" t="s">
        <v>72</v>
      </c>
      <c r="B29" s="128"/>
      <c r="C29" s="128"/>
      <c r="D29" s="128"/>
      <c r="E29" s="128"/>
      <c r="F29" s="129"/>
      <c r="G29" s="129"/>
    </row>
    <row r="30" spans="1:7" ht="86.45" customHeight="1">
      <c r="A30" s="130" t="s">
        <v>73</v>
      </c>
      <c r="B30" s="131"/>
      <c r="C30" s="131"/>
      <c r="D30" s="131"/>
      <c r="E30" s="131"/>
      <c r="F30" s="131"/>
      <c r="G30" s="132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9368-2BEF-492F-A1A4-E25CC73B3411}">
  <dimension ref="A1:AY40"/>
  <sheetViews>
    <sheetView topLeftCell="A16" zoomScaleNormal="100" workbookViewId="0">
      <selection activeCell="B36" sqref="B36"/>
    </sheetView>
  </sheetViews>
  <sheetFormatPr defaultRowHeight="12.95"/>
  <cols>
    <col min="1" max="1" width="41" customWidth="1"/>
    <col min="2" max="2" width="20.83203125" customWidth="1"/>
    <col min="3" max="3" width="18" customWidth="1"/>
  </cols>
  <sheetData>
    <row r="1" spans="1:51" ht="66.599999999999994" customHeight="1">
      <c r="A1" s="145" t="s">
        <v>74</v>
      </c>
      <c r="B1" s="146"/>
      <c r="C1" s="14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4.45">
      <c r="A2" s="98" t="s">
        <v>75</v>
      </c>
      <c r="B2" s="143" t="s">
        <v>76</v>
      </c>
      <c r="C2" s="144"/>
      <c r="D2" s="18"/>
    </row>
    <row r="3" spans="1:51" ht="14.45">
      <c r="A3" s="11" t="s">
        <v>77</v>
      </c>
      <c r="B3" s="19" t="s">
        <v>78</v>
      </c>
      <c r="C3" s="19" t="s">
        <v>79</v>
      </c>
      <c r="D3" s="18"/>
    </row>
    <row r="4" spans="1:51" ht="14.45">
      <c r="A4" s="10" t="s">
        <v>80</v>
      </c>
      <c r="B4" s="76">
        <v>50000</v>
      </c>
      <c r="C4" s="80">
        <f t="shared" ref="C4:C9" si="0">B4/$B$40</f>
        <v>0.83333333333333337</v>
      </c>
      <c r="D4" s="18"/>
    </row>
    <row r="5" spans="1:51" ht="14.45">
      <c r="A5" s="10" t="s">
        <v>81</v>
      </c>
      <c r="B5" s="76"/>
      <c r="C5" s="80">
        <f t="shared" si="0"/>
        <v>0</v>
      </c>
      <c r="D5" s="18"/>
    </row>
    <row r="6" spans="1:51" ht="14.45">
      <c r="A6" s="10" t="s">
        <v>82</v>
      </c>
      <c r="B6" s="76"/>
      <c r="C6" s="80">
        <f t="shared" si="0"/>
        <v>0</v>
      </c>
      <c r="D6" s="18"/>
    </row>
    <row r="7" spans="1:51" ht="14.45">
      <c r="A7" s="10" t="s">
        <v>83</v>
      </c>
      <c r="B7" s="76"/>
      <c r="C7" s="80">
        <f t="shared" si="0"/>
        <v>0</v>
      </c>
      <c r="D7" s="18"/>
    </row>
    <row r="8" spans="1:51" ht="14.45">
      <c r="A8" s="10" t="s">
        <v>84</v>
      </c>
      <c r="B8" s="76"/>
      <c r="C8" s="80">
        <f t="shared" si="0"/>
        <v>0</v>
      </c>
      <c r="D8" s="18"/>
    </row>
    <row r="9" spans="1:51" ht="14.45">
      <c r="A9" s="10" t="s">
        <v>85</v>
      </c>
      <c r="B9" s="76"/>
      <c r="C9" s="80">
        <f t="shared" si="0"/>
        <v>0</v>
      </c>
      <c r="D9" s="18"/>
    </row>
    <row r="10" spans="1:51" ht="14.45">
      <c r="A10" s="9" t="s">
        <v>86</v>
      </c>
      <c r="B10" s="13">
        <f>SUM(B4:B9)</f>
        <v>50000</v>
      </c>
      <c r="C10" s="81">
        <f>SUM(C4:C9)</f>
        <v>0.83333333333333337</v>
      </c>
      <c r="D10" s="18"/>
    </row>
    <row r="11" spans="1:51" ht="14.45">
      <c r="A11" s="10" t="s">
        <v>87</v>
      </c>
      <c r="B11" s="76"/>
      <c r="C11" s="80">
        <f t="shared" ref="C11:C25" si="1">B11/$B$40</f>
        <v>0</v>
      </c>
      <c r="D11" s="18"/>
    </row>
    <row r="12" spans="1:51" ht="14.45">
      <c r="A12" s="10" t="s">
        <v>88</v>
      </c>
      <c r="B12" s="77"/>
      <c r="C12" s="80">
        <f t="shared" si="1"/>
        <v>0</v>
      </c>
      <c r="D12" s="18"/>
    </row>
    <row r="13" spans="1:51" ht="14.45">
      <c r="A13" s="10" t="s">
        <v>89</v>
      </c>
      <c r="B13" s="76"/>
      <c r="C13" s="80">
        <f t="shared" si="1"/>
        <v>0</v>
      </c>
      <c r="D13" s="18"/>
    </row>
    <row r="14" spans="1:51" ht="14.45">
      <c r="A14" s="83" t="s">
        <v>90</v>
      </c>
      <c r="B14" s="77"/>
      <c r="C14" s="80">
        <f t="shared" si="1"/>
        <v>0</v>
      </c>
      <c r="D14" s="18"/>
    </row>
    <row r="15" spans="1:51" ht="14.45">
      <c r="A15" s="83" t="s">
        <v>90</v>
      </c>
      <c r="B15" s="77"/>
      <c r="C15" s="80">
        <f t="shared" si="1"/>
        <v>0</v>
      </c>
      <c r="D15" s="18"/>
    </row>
    <row r="16" spans="1:51" ht="14.45">
      <c r="A16" s="83" t="s">
        <v>90</v>
      </c>
      <c r="B16" s="77"/>
      <c r="C16" s="80">
        <f t="shared" si="1"/>
        <v>0</v>
      </c>
      <c r="D16" s="18"/>
    </row>
    <row r="17" spans="1:4" ht="14.45">
      <c r="A17" s="10" t="s">
        <v>91</v>
      </c>
      <c r="B17" s="77"/>
      <c r="C17" s="80">
        <f t="shared" si="1"/>
        <v>0</v>
      </c>
      <c r="D17" s="18"/>
    </row>
    <row r="18" spans="1:4" ht="14.45">
      <c r="A18" s="10" t="s">
        <v>92</v>
      </c>
      <c r="B18" s="77"/>
      <c r="C18" s="80">
        <f t="shared" si="1"/>
        <v>0</v>
      </c>
      <c r="D18" s="18"/>
    </row>
    <row r="19" spans="1:4" ht="14.45">
      <c r="A19" s="10" t="s">
        <v>93</v>
      </c>
      <c r="B19" s="76"/>
      <c r="C19" s="80">
        <f t="shared" si="1"/>
        <v>0</v>
      </c>
      <c r="D19" s="18"/>
    </row>
    <row r="20" spans="1:4" ht="14.45">
      <c r="A20" s="10" t="s">
        <v>94</v>
      </c>
      <c r="B20" s="76"/>
      <c r="C20" s="80">
        <f t="shared" si="1"/>
        <v>0</v>
      </c>
      <c r="D20" s="18"/>
    </row>
    <row r="21" spans="1:4" ht="14.45">
      <c r="A21" s="10" t="s">
        <v>95</v>
      </c>
      <c r="B21" s="76"/>
      <c r="C21" s="80">
        <f t="shared" si="1"/>
        <v>0</v>
      </c>
      <c r="D21" s="18"/>
    </row>
    <row r="22" spans="1:4" ht="14.45">
      <c r="A22" s="10" t="s">
        <v>96</v>
      </c>
      <c r="B22" s="77"/>
      <c r="C22" s="80">
        <f t="shared" si="1"/>
        <v>0</v>
      </c>
      <c r="D22" s="18"/>
    </row>
    <row r="23" spans="1:4" ht="14.45">
      <c r="A23" s="10" t="s">
        <v>97</v>
      </c>
      <c r="B23" s="76"/>
      <c r="C23" s="80">
        <f t="shared" si="1"/>
        <v>0</v>
      </c>
      <c r="D23" s="18"/>
    </row>
    <row r="24" spans="1:4" ht="14.45">
      <c r="A24" s="10" t="s">
        <v>98</v>
      </c>
      <c r="B24" s="77"/>
      <c r="C24" s="80">
        <f t="shared" si="1"/>
        <v>0</v>
      </c>
      <c r="D24" s="18"/>
    </row>
    <row r="25" spans="1:4" ht="14.45">
      <c r="A25" s="10" t="s">
        <v>99</v>
      </c>
      <c r="B25" s="77"/>
      <c r="C25" s="80">
        <f t="shared" si="1"/>
        <v>0</v>
      </c>
      <c r="D25" s="18"/>
    </row>
    <row r="26" spans="1:4" ht="14.45">
      <c r="A26" s="9" t="s">
        <v>100</v>
      </c>
      <c r="B26" s="12"/>
      <c r="C26" s="82"/>
      <c r="D26" s="18"/>
    </row>
    <row r="27" spans="1:4">
      <c r="A27" s="7" t="s">
        <v>101</v>
      </c>
      <c r="B27" s="76"/>
      <c r="C27" s="80">
        <f>B27/$B$40</f>
        <v>0</v>
      </c>
      <c r="D27" s="18"/>
    </row>
    <row r="28" spans="1:4">
      <c r="A28" s="7" t="s">
        <v>102</v>
      </c>
      <c r="B28" s="76"/>
      <c r="C28" s="80">
        <f t="shared" ref="C28:C39" si="2">B28/$B$40</f>
        <v>0</v>
      </c>
      <c r="D28" s="18"/>
    </row>
    <row r="29" spans="1:4">
      <c r="A29" s="7" t="s">
        <v>103</v>
      </c>
      <c r="B29" s="76"/>
      <c r="C29" s="80">
        <f t="shared" si="2"/>
        <v>0</v>
      </c>
      <c r="D29" s="18"/>
    </row>
    <row r="30" spans="1:4">
      <c r="A30" s="7" t="s">
        <v>104</v>
      </c>
      <c r="B30" s="93"/>
      <c r="C30" s="80">
        <f t="shared" si="2"/>
        <v>0</v>
      </c>
      <c r="D30" s="18"/>
    </row>
    <row r="31" spans="1:4">
      <c r="A31" s="7" t="s">
        <v>105</v>
      </c>
      <c r="B31" s="93"/>
      <c r="C31" s="80">
        <f t="shared" si="2"/>
        <v>0</v>
      </c>
      <c r="D31" s="18"/>
    </row>
    <row r="32" spans="1:4">
      <c r="A32" s="7" t="s">
        <v>106</v>
      </c>
      <c r="B32" s="93"/>
      <c r="C32" s="80">
        <f t="shared" si="2"/>
        <v>0</v>
      </c>
      <c r="D32" s="18"/>
    </row>
    <row r="33" spans="1:4">
      <c r="A33" s="7" t="s">
        <v>107</v>
      </c>
      <c r="B33" s="93"/>
      <c r="C33" s="80">
        <f t="shared" si="2"/>
        <v>0</v>
      </c>
      <c r="D33" s="18"/>
    </row>
    <row r="34" spans="1:4">
      <c r="A34" s="7" t="s">
        <v>108</v>
      </c>
      <c r="B34" s="93"/>
      <c r="C34" s="80">
        <f t="shared" si="2"/>
        <v>0</v>
      </c>
      <c r="D34" s="18"/>
    </row>
    <row r="35" spans="1:4" ht="12.75">
      <c r="A35" s="74" t="s">
        <v>109</v>
      </c>
      <c r="B35" s="94">
        <v>10000</v>
      </c>
      <c r="C35" s="80">
        <f t="shared" si="2"/>
        <v>0.16666666666666666</v>
      </c>
      <c r="D35" s="18"/>
    </row>
    <row r="36" spans="1:4">
      <c r="A36" s="74"/>
      <c r="B36" s="94"/>
      <c r="C36" s="80">
        <f t="shared" si="2"/>
        <v>0</v>
      </c>
      <c r="D36" s="18"/>
    </row>
    <row r="37" spans="1:4">
      <c r="A37" s="74"/>
      <c r="B37" s="94"/>
      <c r="C37" s="80">
        <f t="shared" si="2"/>
        <v>0</v>
      </c>
      <c r="D37" s="18"/>
    </row>
    <row r="38" spans="1:4">
      <c r="A38" s="74"/>
      <c r="B38" s="94"/>
      <c r="C38" s="80">
        <f t="shared" si="2"/>
        <v>0</v>
      </c>
      <c r="D38" s="18"/>
    </row>
    <row r="39" spans="1:4">
      <c r="A39" s="74"/>
      <c r="B39" s="94"/>
      <c r="C39" s="80">
        <f t="shared" si="2"/>
        <v>0</v>
      </c>
      <c r="D39" s="18"/>
    </row>
    <row r="40" spans="1:4" ht="14.45">
      <c r="A40" s="6" t="s">
        <v>110</v>
      </c>
      <c r="B40" s="78">
        <f>SUM(B11:B39)+B10</f>
        <v>60000</v>
      </c>
      <c r="C40" s="79">
        <f>SUM(C10:C39)</f>
        <v>1</v>
      </c>
      <c r="D40" s="18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0E0-5DF1-49F8-AFE8-C79FBC711ED7}">
  <dimension ref="A1:Q48"/>
  <sheetViews>
    <sheetView topLeftCell="A16" workbookViewId="0">
      <selection activeCell="B47" sqref="B47"/>
    </sheetView>
  </sheetViews>
  <sheetFormatPr defaultRowHeight="12.95"/>
  <cols>
    <col min="1" max="1" width="40.8320312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>
      <c r="A1" s="147" t="s">
        <v>111</v>
      </c>
      <c r="B1" s="147"/>
      <c r="C1" s="147"/>
      <c r="D1" s="147"/>
      <c r="E1" s="147"/>
    </row>
    <row r="2" spans="1:17" ht="13.5" customHeight="1">
      <c r="A2" s="148" t="s">
        <v>112</v>
      </c>
      <c r="B2" s="148"/>
      <c r="C2" s="148"/>
      <c r="D2" s="148"/>
      <c r="E2" s="148"/>
      <c r="F2" s="16"/>
      <c r="G2" s="16"/>
      <c r="H2" s="16"/>
      <c r="I2" s="16"/>
    </row>
    <row r="3" spans="1:17" ht="17.100000000000001" customHeight="1">
      <c r="A3" s="146" t="s">
        <v>113</v>
      </c>
      <c r="B3" s="146"/>
      <c r="C3" s="146"/>
      <c r="D3" s="146"/>
      <c r="E3" s="146"/>
      <c r="F3" s="15"/>
      <c r="G3" s="4"/>
      <c r="H3" s="4"/>
      <c r="I3" s="4"/>
      <c r="N3" s="17"/>
      <c r="O3" s="17"/>
      <c r="P3" s="17"/>
      <c r="Q3" s="17"/>
    </row>
    <row r="4" spans="1:17" ht="30.6" customHeight="1">
      <c r="A4" s="11" t="s">
        <v>114</v>
      </c>
      <c r="B4" s="153" t="s">
        <v>115</v>
      </c>
      <c r="C4" s="154"/>
      <c r="D4" s="149" t="s">
        <v>116</v>
      </c>
      <c r="E4" s="150"/>
      <c r="F4" s="18"/>
      <c r="J4" s="17"/>
      <c r="K4" s="17"/>
      <c r="L4" s="17"/>
      <c r="M4" s="17"/>
    </row>
    <row r="5" spans="1:17" ht="33.75" customHeight="1">
      <c r="A5" s="11" t="s">
        <v>117</v>
      </c>
      <c r="B5" s="155" t="s">
        <v>118</v>
      </c>
      <c r="C5" s="156"/>
      <c r="D5" s="151" t="s">
        <v>119</v>
      </c>
      <c r="E5" s="152"/>
      <c r="F5" s="18"/>
      <c r="J5" s="17"/>
      <c r="K5" s="17"/>
      <c r="L5" s="17"/>
      <c r="M5" s="17"/>
    </row>
    <row r="6" spans="1:17" ht="14.45" customHeight="1">
      <c r="A6" s="11" t="s">
        <v>77</v>
      </c>
      <c r="B6" s="44" t="s">
        <v>78</v>
      </c>
      <c r="C6" s="45" t="s">
        <v>79</v>
      </c>
      <c r="D6" s="44" t="s">
        <v>78</v>
      </c>
      <c r="E6" s="46" t="s">
        <v>79</v>
      </c>
      <c r="F6" s="18"/>
      <c r="M6" s="17"/>
      <c r="N6" s="17"/>
      <c r="O6" s="17"/>
      <c r="P6" s="17"/>
    </row>
    <row r="7" spans="1:17" ht="14.45" customHeight="1">
      <c r="A7" s="10" t="s">
        <v>80</v>
      </c>
      <c r="B7" s="76">
        <v>654354</v>
      </c>
      <c r="C7" s="80">
        <f t="shared" ref="C7:C12" si="0">B7/$B$45</f>
        <v>0.71028542585928978</v>
      </c>
      <c r="D7" s="76">
        <v>641524</v>
      </c>
      <c r="E7" s="80">
        <f t="shared" ref="E7:E12" si="1">D7/$D$45</f>
        <v>0.71028765850779851</v>
      </c>
      <c r="F7" s="18"/>
      <c r="M7" s="17"/>
      <c r="N7" s="17"/>
      <c r="O7" s="17"/>
      <c r="P7" s="17"/>
    </row>
    <row r="8" spans="1:17" ht="14.45" customHeight="1">
      <c r="A8" s="10" t="s">
        <v>81</v>
      </c>
      <c r="B8" s="76">
        <v>54885</v>
      </c>
      <c r="C8" s="80">
        <f t="shared" si="0"/>
        <v>5.9576338798703943E-2</v>
      </c>
      <c r="D8" s="76">
        <v>53809</v>
      </c>
      <c r="E8" s="80">
        <f t="shared" si="1"/>
        <v>5.9576677749618299E-2</v>
      </c>
      <c r="F8" s="18"/>
      <c r="M8" s="17"/>
      <c r="N8" s="17"/>
      <c r="O8" s="17"/>
      <c r="P8" s="17"/>
    </row>
    <row r="9" spans="1:17" ht="14.45" customHeight="1">
      <c r="A9" s="10" t="s">
        <v>82</v>
      </c>
      <c r="B9" s="76">
        <v>0</v>
      </c>
      <c r="C9" s="80">
        <f t="shared" si="0"/>
        <v>0</v>
      </c>
      <c r="D9" s="76">
        <v>0</v>
      </c>
      <c r="E9" s="80">
        <f t="shared" si="1"/>
        <v>0</v>
      </c>
      <c r="F9" s="18"/>
      <c r="M9" s="17"/>
      <c r="N9" s="17"/>
      <c r="O9" s="17"/>
      <c r="P9" s="17"/>
    </row>
    <row r="10" spans="1:17" ht="14.45" customHeight="1">
      <c r="A10" s="10" t="s">
        <v>83</v>
      </c>
      <c r="B10" s="76">
        <v>0</v>
      </c>
      <c r="C10" s="80">
        <f t="shared" si="0"/>
        <v>0</v>
      </c>
      <c r="D10" s="76">
        <v>0</v>
      </c>
      <c r="E10" s="80">
        <f t="shared" si="1"/>
        <v>0</v>
      </c>
      <c r="F10" s="18"/>
      <c r="M10" s="17"/>
      <c r="N10" s="17"/>
      <c r="O10" s="17"/>
      <c r="P10" s="17"/>
    </row>
    <row r="11" spans="1:17" ht="14.45" customHeight="1">
      <c r="A11" s="10" t="s">
        <v>84</v>
      </c>
      <c r="B11" s="76">
        <v>0</v>
      </c>
      <c r="C11" s="80">
        <f t="shared" si="0"/>
        <v>0</v>
      </c>
      <c r="D11" s="76">
        <v>0</v>
      </c>
      <c r="E11" s="80">
        <f t="shared" si="1"/>
        <v>0</v>
      </c>
      <c r="F11" s="18"/>
      <c r="M11" s="17"/>
      <c r="N11" s="17"/>
      <c r="O11" s="17"/>
      <c r="P11" s="17"/>
    </row>
    <row r="12" spans="1:17" ht="14.45" customHeight="1">
      <c r="A12" s="10" t="s">
        <v>85</v>
      </c>
      <c r="B12" s="76">
        <v>0</v>
      </c>
      <c r="C12" s="80">
        <f t="shared" si="0"/>
        <v>0</v>
      </c>
      <c r="D12" s="76">
        <v>0</v>
      </c>
      <c r="E12" s="80">
        <f t="shared" si="1"/>
        <v>0</v>
      </c>
      <c r="F12" s="18"/>
      <c r="M12" s="17"/>
      <c r="N12" s="17"/>
      <c r="O12" s="17"/>
      <c r="P12" s="17"/>
    </row>
    <row r="13" spans="1:17" ht="14.45" customHeight="1">
      <c r="A13" s="9" t="s">
        <v>86</v>
      </c>
      <c r="B13" s="85">
        <f>SUM(B7:B12)</f>
        <v>709239</v>
      </c>
      <c r="C13" s="81">
        <f>SUM(C7:C12)</f>
        <v>0.76986176465799372</v>
      </c>
      <c r="D13" s="85">
        <f>SUM(D7:D12)</f>
        <v>695333</v>
      </c>
      <c r="E13" s="84">
        <f>SUM(E7:E12)</f>
        <v>0.76986433625741679</v>
      </c>
      <c r="F13" s="18"/>
      <c r="M13" s="17"/>
      <c r="N13" s="17"/>
      <c r="O13" s="17"/>
      <c r="P13" s="17"/>
    </row>
    <row r="14" spans="1:17" ht="14.45" customHeight="1">
      <c r="A14" s="10" t="s">
        <v>87</v>
      </c>
      <c r="B14" s="76">
        <v>2450</v>
      </c>
      <c r="C14" s="80">
        <f>B14/$B$45</f>
        <v>2.65941568838161E-3</v>
      </c>
      <c r="D14" s="76">
        <v>2400</v>
      </c>
      <c r="E14" s="80">
        <f>D14/$D$45</f>
        <v>2.6572511401268175E-3</v>
      </c>
      <c r="F14" s="18"/>
      <c r="M14" s="17"/>
      <c r="N14" s="17"/>
      <c r="O14" s="17"/>
      <c r="P14" s="17"/>
    </row>
    <row r="15" spans="1:17" ht="14.45" customHeight="1">
      <c r="A15" s="10" t="s">
        <v>88</v>
      </c>
      <c r="B15" s="77">
        <v>0</v>
      </c>
      <c r="C15" s="80">
        <f>B15/$B$45</f>
        <v>0</v>
      </c>
      <c r="D15" s="77">
        <v>0</v>
      </c>
      <c r="E15" s="80">
        <f>D15/$D$45</f>
        <v>0</v>
      </c>
      <c r="F15" s="18"/>
      <c r="M15" s="17"/>
      <c r="N15" s="17"/>
      <c r="O15" s="17"/>
      <c r="P15" s="17"/>
    </row>
    <row r="16" spans="1:17" ht="14.45" customHeight="1">
      <c r="A16" s="10" t="s">
        <v>89</v>
      </c>
      <c r="B16" s="76">
        <v>25990</v>
      </c>
      <c r="C16" s="80">
        <f>B16/$B$45</f>
        <v>2.8211515812668588E-2</v>
      </c>
      <c r="D16" s="76">
        <v>25480</v>
      </c>
      <c r="E16" s="80">
        <f>D16/$D$45</f>
        <v>2.8211149604346376E-2</v>
      </c>
      <c r="F16" s="18"/>
      <c r="M16" s="17"/>
      <c r="N16" s="17"/>
      <c r="O16" s="17"/>
      <c r="P16" s="17"/>
    </row>
    <row r="17" spans="1:16" ht="37.5" customHeight="1">
      <c r="A17" s="83" t="s">
        <v>90</v>
      </c>
      <c r="B17" s="77">
        <v>0</v>
      </c>
      <c r="C17" s="80">
        <f>B17/$B$45</f>
        <v>0</v>
      </c>
      <c r="D17" s="77">
        <v>0</v>
      </c>
      <c r="E17" s="80">
        <f>D17/$D$45</f>
        <v>0</v>
      </c>
      <c r="F17" s="18"/>
      <c r="M17" s="17"/>
      <c r="N17" s="17"/>
      <c r="O17" s="17"/>
      <c r="P17" s="17"/>
    </row>
    <row r="18" spans="1:16" ht="31.5" customHeight="1">
      <c r="A18" s="83" t="s">
        <v>90</v>
      </c>
      <c r="B18" s="77">
        <v>0</v>
      </c>
      <c r="C18" s="80">
        <f>B18/$B$45</f>
        <v>0</v>
      </c>
      <c r="D18" s="77">
        <v>0</v>
      </c>
      <c r="E18" s="80">
        <f>D18/$D$45</f>
        <v>0</v>
      </c>
      <c r="F18" s="18"/>
      <c r="M18" s="17"/>
      <c r="N18" s="17"/>
      <c r="O18" s="17"/>
      <c r="P18" s="17"/>
    </row>
    <row r="19" spans="1:16" ht="33.75" customHeight="1">
      <c r="A19" s="83" t="s">
        <v>90</v>
      </c>
      <c r="B19" s="77">
        <v>0</v>
      </c>
      <c r="C19" s="80">
        <f t="shared" ref="C19:C20" si="2">B19/$B$45</f>
        <v>0</v>
      </c>
      <c r="D19" s="77">
        <v>0</v>
      </c>
      <c r="E19" s="80">
        <f t="shared" ref="E19:E20" si="3">D19/$D$45</f>
        <v>0</v>
      </c>
      <c r="F19" s="18"/>
      <c r="M19" s="17"/>
      <c r="N19" s="17"/>
      <c r="O19" s="17"/>
      <c r="P19" s="17"/>
    </row>
    <row r="20" spans="1:16" ht="14.45" customHeight="1">
      <c r="A20" s="10" t="s">
        <v>91</v>
      </c>
      <c r="B20" s="77">
        <v>0</v>
      </c>
      <c r="C20" s="80">
        <f t="shared" si="2"/>
        <v>0</v>
      </c>
      <c r="D20" s="77">
        <v>0</v>
      </c>
      <c r="E20" s="80">
        <f t="shared" si="3"/>
        <v>0</v>
      </c>
      <c r="F20" s="18"/>
      <c r="M20" s="17"/>
      <c r="N20" s="17"/>
      <c r="O20" s="17"/>
      <c r="P20" s="17"/>
    </row>
    <row r="21" spans="1:16" ht="14.45" customHeight="1">
      <c r="A21" s="10" t="s">
        <v>92</v>
      </c>
      <c r="B21" s="77">
        <v>0</v>
      </c>
      <c r="C21" s="80">
        <f t="shared" ref="C21:C30" si="4">B21/$B$45</f>
        <v>0</v>
      </c>
      <c r="D21" s="77">
        <v>0</v>
      </c>
      <c r="E21" s="80">
        <f t="shared" ref="E21:E30" si="5">D21/$D$45</f>
        <v>0</v>
      </c>
      <c r="F21" s="18"/>
      <c r="M21" s="17"/>
      <c r="N21" s="17"/>
      <c r="O21" s="17"/>
      <c r="P21" s="17"/>
    </row>
    <row r="22" spans="1:16" ht="14.45" customHeight="1">
      <c r="A22" s="10" t="s">
        <v>93</v>
      </c>
      <c r="B22" s="76">
        <v>0</v>
      </c>
      <c r="C22" s="80">
        <f t="shared" si="4"/>
        <v>0</v>
      </c>
      <c r="D22" s="76">
        <v>0</v>
      </c>
      <c r="E22" s="80">
        <f t="shared" si="5"/>
        <v>0</v>
      </c>
      <c r="F22" s="18"/>
      <c r="M22" s="17"/>
      <c r="N22" s="17"/>
      <c r="O22" s="17"/>
      <c r="P22" s="17"/>
    </row>
    <row r="23" spans="1:16" ht="14.45" customHeight="1">
      <c r="A23" s="10" t="s">
        <v>94</v>
      </c>
      <c r="B23" s="76">
        <v>0</v>
      </c>
      <c r="C23" s="80">
        <f t="shared" si="4"/>
        <v>0</v>
      </c>
      <c r="D23" s="76">
        <v>0</v>
      </c>
      <c r="E23" s="80">
        <f t="shared" si="5"/>
        <v>0</v>
      </c>
      <c r="F23" s="18"/>
      <c r="M23" s="17"/>
      <c r="N23" s="17"/>
      <c r="O23" s="17"/>
      <c r="P23" s="17"/>
    </row>
    <row r="24" spans="1:16" ht="14.45" customHeight="1">
      <c r="A24" s="10" t="s">
        <v>95</v>
      </c>
      <c r="B24" s="76">
        <v>0</v>
      </c>
      <c r="C24" s="80">
        <f t="shared" si="4"/>
        <v>0</v>
      </c>
      <c r="D24" s="76">
        <v>0</v>
      </c>
      <c r="E24" s="80">
        <f t="shared" si="5"/>
        <v>0</v>
      </c>
      <c r="F24" s="18"/>
      <c r="M24" s="17"/>
      <c r="N24" s="17"/>
      <c r="O24" s="17"/>
      <c r="P24" s="17"/>
    </row>
    <row r="25" spans="1:16" ht="14.45" customHeight="1">
      <c r="A25" s="10" t="s">
        <v>96</v>
      </c>
      <c r="B25" s="77">
        <v>0</v>
      </c>
      <c r="C25" s="80">
        <f t="shared" si="4"/>
        <v>0</v>
      </c>
      <c r="D25" s="77">
        <v>0</v>
      </c>
      <c r="E25" s="80">
        <f t="shared" si="5"/>
        <v>0</v>
      </c>
      <c r="F25" s="18"/>
      <c r="M25" s="17"/>
      <c r="N25" s="17"/>
      <c r="O25" s="17"/>
      <c r="P25" s="17"/>
    </row>
    <row r="26" spans="1:16" ht="14.45" customHeight="1">
      <c r="A26" s="10" t="s">
        <v>120</v>
      </c>
      <c r="B26" s="76">
        <v>0</v>
      </c>
      <c r="C26" s="80">
        <f t="shared" si="4"/>
        <v>0</v>
      </c>
      <c r="D26" s="76">
        <v>0</v>
      </c>
      <c r="E26" s="80">
        <f t="shared" si="5"/>
        <v>0</v>
      </c>
      <c r="F26" s="18"/>
      <c r="M26" s="17"/>
      <c r="N26" s="17"/>
      <c r="O26" s="17"/>
      <c r="P26" s="17"/>
    </row>
    <row r="27" spans="1:16" ht="14.45" customHeight="1">
      <c r="A27" s="10" t="s">
        <v>98</v>
      </c>
      <c r="B27" s="77">
        <v>0</v>
      </c>
      <c r="C27" s="80">
        <f t="shared" si="4"/>
        <v>0</v>
      </c>
      <c r="D27" s="77">
        <v>0</v>
      </c>
      <c r="E27" s="80">
        <f t="shared" si="5"/>
        <v>0</v>
      </c>
      <c r="F27" s="18"/>
      <c r="M27" s="17"/>
      <c r="N27" s="17"/>
      <c r="O27" s="17"/>
      <c r="P27" s="17"/>
    </row>
    <row r="28" spans="1:16" ht="14.45" customHeight="1">
      <c r="A28" s="10" t="s">
        <v>99</v>
      </c>
      <c r="B28" s="77">
        <v>0</v>
      </c>
      <c r="C28" s="80">
        <f t="shared" si="4"/>
        <v>0</v>
      </c>
      <c r="D28" s="77">
        <v>0</v>
      </c>
      <c r="E28" s="80">
        <f t="shared" si="5"/>
        <v>0</v>
      </c>
      <c r="F28" s="18"/>
      <c r="M28" s="17"/>
      <c r="N28" s="17"/>
      <c r="O28" s="17"/>
      <c r="P28" s="17"/>
    </row>
    <row r="29" spans="1:16" ht="14.45" customHeight="1">
      <c r="A29" s="10" t="s">
        <v>121</v>
      </c>
      <c r="B29" s="76">
        <v>0</v>
      </c>
      <c r="C29" s="80">
        <f t="shared" si="4"/>
        <v>0</v>
      </c>
      <c r="D29" s="76">
        <v>0</v>
      </c>
      <c r="E29" s="80">
        <f t="shared" si="5"/>
        <v>0</v>
      </c>
      <c r="F29" s="18"/>
      <c r="M29" s="17"/>
      <c r="N29" s="17"/>
      <c r="O29" s="17"/>
      <c r="P29" s="17"/>
    </row>
    <row r="30" spans="1:16" ht="12.95" customHeight="1">
      <c r="A30" s="8" t="s">
        <v>122</v>
      </c>
      <c r="B30" s="77">
        <v>0</v>
      </c>
      <c r="C30" s="80">
        <f t="shared" si="4"/>
        <v>0</v>
      </c>
      <c r="D30" s="77">
        <v>0</v>
      </c>
      <c r="E30" s="80">
        <f t="shared" si="5"/>
        <v>0</v>
      </c>
      <c r="F30" s="18"/>
      <c r="M30" s="17"/>
      <c r="N30" s="17"/>
      <c r="O30" s="17"/>
      <c r="P30" s="17"/>
    </row>
    <row r="31" spans="1:16" ht="14.45" customHeight="1">
      <c r="A31" s="9" t="s">
        <v>100</v>
      </c>
      <c r="B31" s="12"/>
      <c r="C31" s="82"/>
      <c r="D31" s="12"/>
      <c r="E31" s="84"/>
      <c r="F31" s="18"/>
      <c r="M31" s="17"/>
      <c r="N31" s="17"/>
      <c r="O31" s="17"/>
      <c r="P31" s="17"/>
    </row>
    <row r="32" spans="1:16" ht="12.95" customHeight="1">
      <c r="A32" s="7" t="s">
        <v>101</v>
      </c>
      <c r="B32" s="93">
        <v>0</v>
      </c>
      <c r="C32" s="80">
        <f>B32/$B$45</f>
        <v>0</v>
      </c>
      <c r="D32" s="93">
        <v>0</v>
      </c>
      <c r="E32" s="80">
        <f t="shared" ref="E32:E44" si="6">D32/$D$45</f>
        <v>0</v>
      </c>
      <c r="F32" s="18"/>
      <c r="M32" s="17"/>
      <c r="N32" s="17"/>
      <c r="O32" s="17"/>
      <c r="P32" s="17"/>
    </row>
    <row r="33" spans="1:17" ht="12.95" customHeight="1">
      <c r="A33" s="7" t="s">
        <v>102</v>
      </c>
      <c r="B33" s="93">
        <v>22440</v>
      </c>
      <c r="C33" s="80">
        <f t="shared" ref="C33:C44" si="7">B33/$B$45</f>
        <v>2.4358076753993194E-2</v>
      </c>
      <c r="D33" s="93">
        <v>22000</v>
      </c>
      <c r="E33" s="80">
        <f t="shared" si="6"/>
        <v>2.4358135451162492E-2</v>
      </c>
      <c r="F33" s="18"/>
      <c r="M33" s="17"/>
      <c r="N33" s="17"/>
      <c r="O33" s="17"/>
      <c r="P33" s="17"/>
    </row>
    <row r="34" spans="1:17" ht="12.95" customHeight="1">
      <c r="A34" s="7" t="s">
        <v>103</v>
      </c>
      <c r="B34" s="93">
        <v>0</v>
      </c>
      <c r="C34" s="80">
        <f t="shared" si="7"/>
        <v>0</v>
      </c>
      <c r="D34" s="93">
        <v>0</v>
      </c>
      <c r="E34" s="80">
        <f t="shared" si="6"/>
        <v>0</v>
      </c>
      <c r="F34" s="18"/>
      <c r="M34" s="17"/>
      <c r="N34" s="17"/>
      <c r="O34" s="17"/>
      <c r="P34" s="17"/>
    </row>
    <row r="35" spans="1:17" ht="12.95" customHeight="1">
      <c r="A35" s="7" t="s">
        <v>104</v>
      </c>
      <c r="B35" s="93">
        <v>0</v>
      </c>
      <c r="C35" s="80">
        <f t="shared" si="7"/>
        <v>0</v>
      </c>
      <c r="D35" s="93">
        <v>0</v>
      </c>
      <c r="E35" s="80">
        <f t="shared" si="6"/>
        <v>0</v>
      </c>
      <c r="F35" s="18"/>
      <c r="M35" s="17"/>
      <c r="N35" s="17"/>
      <c r="O35" s="17"/>
      <c r="P35" s="17"/>
    </row>
    <row r="36" spans="1:17" ht="12.95" customHeight="1">
      <c r="A36" s="7" t="s">
        <v>105</v>
      </c>
      <c r="B36" s="93">
        <v>0</v>
      </c>
      <c r="C36" s="80">
        <f t="shared" si="7"/>
        <v>0</v>
      </c>
      <c r="D36" s="93">
        <v>0</v>
      </c>
      <c r="E36" s="80">
        <f t="shared" si="6"/>
        <v>0</v>
      </c>
      <c r="F36" s="18"/>
      <c r="M36" s="17"/>
      <c r="N36" s="17"/>
      <c r="O36" s="17"/>
      <c r="P36" s="17"/>
    </row>
    <row r="37" spans="1:17" ht="12.95" customHeight="1">
      <c r="A37" s="7" t="s">
        <v>106</v>
      </c>
      <c r="B37" s="93">
        <v>0</v>
      </c>
      <c r="C37" s="80">
        <f t="shared" si="7"/>
        <v>0</v>
      </c>
      <c r="D37" s="93">
        <v>0</v>
      </c>
      <c r="E37" s="80">
        <f t="shared" si="6"/>
        <v>0</v>
      </c>
      <c r="F37" s="18"/>
      <c r="M37" s="17"/>
      <c r="N37" s="17"/>
      <c r="O37" s="17"/>
      <c r="P37" s="17"/>
    </row>
    <row r="38" spans="1:17" ht="12.95" customHeight="1">
      <c r="A38" s="7" t="s">
        <v>107</v>
      </c>
      <c r="B38" s="93">
        <v>0</v>
      </c>
      <c r="C38" s="80">
        <f t="shared" si="7"/>
        <v>0</v>
      </c>
      <c r="D38" s="93">
        <v>0</v>
      </c>
      <c r="E38" s="80">
        <f t="shared" si="6"/>
        <v>0</v>
      </c>
      <c r="F38" s="18"/>
      <c r="M38" s="17"/>
      <c r="N38" s="17"/>
      <c r="O38" s="17"/>
      <c r="P38" s="17"/>
    </row>
    <row r="39" spans="1:17" ht="12.95" customHeight="1">
      <c r="A39" s="7" t="s">
        <v>108</v>
      </c>
      <c r="B39" s="93">
        <v>0</v>
      </c>
      <c r="C39" s="80">
        <f t="shared" si="7"/>
        <v>0</v>
      </c>
      <c r="D39" s="93">
        <v>0</v>
      </c>
      <c r="E39" s="80">
        <f t="shared" si="6"/>
        <v>0</v>
      </c>
      <c r="F39" s="18"/>
      <c r="M39" s="17"/>
      <c r="N39" s="17"/>
      <c r="O39" s="17"/>
      <c r="P39" s="17"/>
    </row>
    <row r="40" spans="1:17" ht="12.95" customHeight="1">
      <c r="A40" s="74" t="s">
        <v>123</v>
      </c>
      <c r="B40" s="94">
        <v>89328</v>
      </c>
      <c r="C40" s="80">
        <f t="shared" si="7"/>
        <v>9.6963381474184679E-2</v>
      </c>
      <c r="D40" s="95">
        <v>87576</v>
      </c>
      <c r="E40" s="80">
        <f t="shared" si="6"/>
        <v>9.6963094103227565E-2</v>
      </c>
      <c r="F40" s="18"/>
      <c r="M40" s="17"/>
      <c r="N40" s="17"/>
      <c r="O40" s="17"/>
      <c r="P40" s="17"/>
    </row>
    <row r="41" spans="1:17" ht="12.95" customHeight="1">
      <c r="A41" s="74" t="s">
        <v>124</v>
      </c>
      <c r="B41" s="94">
        <v>36567</v>
      </c>
      <c r="C41" s="80">
        <f t="shared" si="7"/>
        <v>3.9692593255938907E-2</v>
      </c>
      <c r="D41" s="95">
        <v>35850</v>
      </c>
      <c r="E41" s="80">
        <f t="shared" si="6"/>
        <v>3.9692688905644334E-2</v>
      </c>
      <c r="F41" s="18"/>
      <c r="M41" s="17"/>
      <c r="N41" s="17"/>
      <c r="O41" s="17"/>
      <c r="P41" s="17"/>
    </row>
    <row r="42" spans="1:17" ht="12.95" customHeight="1">
      <c r="A42" s="74" t="s">
        <v>125</v>
      </c>
      <c r="B42" s="94">
        <v>29376</v>
      </c>
      <c r="C42" s="80">
        <f t="shared" si="7"/>
        <v>3.1886936841591093E-2</v>
      </c>
      <c r="D42" s="95">
        <v>28800</v>
      </c>
      <c r="E42" s="80">
        <f t="shared" si="6"/>
        <v>3.188701368152181E-2</v>
      </c>
      <c r="F42" s="18"/>
      <c r="M42" s="17"/>
      <c r="N42" s="17"/>
      <c r="O42" s="17"/>
      <c r="P42" s="17"/>
    </row>
    <row r="43" spans="1:17" ht="12.95" customHeight="1">
      <c r="A43" s="74" t="s">
        <v>126</v>
      </c>
      <c r="B43" s="94">
        <v>4845</v>
      </c>
      <c r="C43" s="80">
        <f t="shared" si="7"/>
        <v>5.2591302082485303E-3</v>
      </c>
      <c r="D43" s="95">
        <v>4750</v>
      </c>
      <c r="E43" s="80">
        <f t="shared" si="6"/>
        <v>5.2591428815009925E-3</v>
      </c>
      <c r="F43" s="18"/>
      <c r="M43" s="17"/>
      <c r="N43" s="17"/>
      <c r="O43" s="17"/>
      <c r="P43" s="17"/>
    </row>
    <row r="44" spans="1:17" ht="12.95" customHeight="1">
      <c r="A44" s="74" t="s">
        <v>127</v>
      </c>
      <c r="B44" s="94">
        <v>1020</v>
      </c>
      <c r="C44" s="80">
        <f t="shared" si="7"/>
        <v>1.1071853069996905E-3</v>
      </c>
      <c r="D44" s="95">
        <v>1000</v>
      </c>
      <c r="E44" s="80">
        <f t="shared" si="6"/>
        <v>1.1071879750528405E-3</v>
      </c>
      <c r="F44" s="18"/>
      <c r="M44" s="17"/>
      <c r="N44" s="17"/>
      <c r="O44" s="17"/>
      <c r="P44" s="17"/>
    </row>
    <row r="45" spans="1:17" ht="14.45" customHeight="1">
      <c r="A45" s="6" t="s">
        <v>110</v>
      </c>
      <c r="B45" s="78">
        <f>SUM(B14:B44)+B13</f>
        <v>921255</v>
      </c>
      <c r="C45" s="79">
        <f>SUM(C13:C44)</f>
        <v>0.99999999999999989</v>
      </c>
      <c r="D45" s="78">
        <f>SUM(D13:D44)</f>
        <v>903189</v>
      </c>
      <c r="E45" s="79">
        <f>SUM(E13:E44)</f>
        <v>1</v>
      </c>
      <c r="F45" s="18"/>
      <c r="M45" s="17"/>
      <c r="N45" s="17"/>
      <c r="O45" s="17"/>
      <c r="P45" s="17"/>
    </row>
    <row r="46" spans="1:17" ht="14.45" customHeight="1">
      <c r="A46" s="6" t="s">
        <v>128</v>
      </c>
      <c r="B46" s="78">
        <f>'Agency Revenue'!B36-'Agency Expenses'!B45</f>
        <v>0</v>
      </c>
      <c r="C46" s="82"/>
      <c r="D46" s="78">
        <f>'Agency Revenue'!E36-'Agency Expenses'!D45</f>
        <v>0</v>
      </c>
      <c r="E46" s="82"/>
      <c r="F46" s="18"/>
      <c r="M46" s="17"/>
      <c r="N46" s="17"/>
      <c r="O46" s="17"/>
      <c r="P46" s="17"/>
    </row>
    <row r="47" spans="1:17" ht="12.95" customHeight="1">
      <c r="A47" s="1"/>
      <c r="B47" s="15"/>
      <c r="C47" s="15"/>
      <c r="D47" s="15"/>
      <c r="E47" s="15"/>
      <c r="F47" s="15"/>
      <c r="G47" s="4"/>
      <c r="H47" s="4"/>
      <c r="I47" s="4"/>
      <c r="N47" s="17"/>
      <c r="O47" s="17"/>
      <c r="P47" s="17"/>
      <c r="Q47" s="17"/>
    </row>
    <row r="48" spans="1:17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9A8D-D67C-47A6-9EDF-85F581CD5DE7}">
  <dimension ref="A1:M37"/>
  <sheetViews>
    <sheetView topLeftCell="A4" workbookViewId="0">
      <selection activeCell="B35" sqref="B35"/>
    </sheetView>
  </sheetViews>
  <sheetFormatPr defaultRowHeight="12.95"/>
  <cols>
    <col min="1" max="1" width="33.6640625" customWidth="1"/>
    <col min="2" max="2" width="11.6640625" customWidth="1"/>
    <col min="3" max="3" width="10.83203125" customWidth="1"/>
    <col min="4" max="4" width="11.1640625" customWidth="1"/>
    <col min="5" max="5" width="9.6640625" customWidth="1"/>
    <col min="6" max="6" width="10.1640625" customWidth="1"/>
    <col min="7" max="7" width="9.6640625" customWidth="1"/>
  </cols>
  <sheetData>
    <row r="1" spans="1:13" ht="70.5" customHeight="1">
      <c r="A1" s="157" t="s">
        <v>129</v>
      </c>
      <c r="B1" s="109"/>
      <c r="C1" s="109"/>
      <c r="D1" s="109"/>
      <c r="E1" s="109"/>
      <c r="F1" s="109"/>
      <c r="G1" s="109"/>
      <c r="H1" s="158"/>
      <c r="I1" s="158"/>
      <c r="J1" s="158"/>
      <c r="K1" s="158"/>
      <c r="L1" s="158"/>
      <c r="M1" s="158"/>
    </row>
    <row r="2" spans="1:13" ht="34.5" customHeight="1">
      <c r="A2" s="42"/>
      <c r="B2" s="113" t="s">
        <v>130</v>
      </c>
      <c r="C2" s="161"/>
      <c r="D2" s="114"/>
      <c r="E2" s="113" t="s">
        <v>131</v>
      </c>
      <c r="F2" s="161"/>
      <c r="G2" s="114"/>
      <c r="H2" s="159"/>
      <c r="I2" s="99"/>
      <c r="J2" s="99"/>
      <c r="K2" s="99"/>
      <c r="L2" s="99"/>
      <c r="M2" s="99"/>
    </row>
    <row r="3" spans="1:13" ht="12.95" customHeight="1">
      <c r="A3" s="23"/>
      <c r="B3" s="162">
        <v>46295</v>
      </c>
      <c r="C3" s="163"/>
      <c r="D3" s="164"/>
      <c r="E3" s="162">
        <v>45930</v>
      </c>
      <c r="F3" s="165"/>
      <c r="G3" s="166"/>
      <c r="H3" s="159"/>
      <c r="I3" s="99"/>
      <c r="J3" s="99"/>
      <c r="K3" s="99"/>
      <c r="L3" s="99"/>
      <c r="M3" s="99"/>
    </row>
    <row r="4" spans="1:13" ht="14.45" customHeight="1">
      <c r="A4" s="41" t="s">
        <v>132</v>
      </c>
      <c r="B4" s="43" t="s">
        <v>133</v>
      </c>
      <c r="C4" s="43" t="s">
        <v>134</v>
      </c>
      <c r="D4" s="43" t="s">
        <v>135</v>
      </c>
      <c r="E4" s="43" t="s">
        <v>133</v>
      </c>
      <c r="F4" s="43" t="s">
        <v>134</v>
      </c>
      <c r="G4" s="43" t="s">
        <v>135</v>
      </c>
      <c r="H4" s="159"/>
      <c r="I4" s="99"/>
      <c r="J4" s="99"/>
      <c r="K4" s="99"/>
      <c r="L4" s="99"/>
      <c r="M4" s="99"/>
    </row>
    <row r="5" spans="1:13" ht="15.6" customHeight="1">
      <c r="A5" s="40" t="s">
        <v>136</v>
      </c>
      <c r="B5" s="23"/>
      <c r="C5" s="23"/>
      <c r="D5" s="23"/>
      <c r="E5" s="23"/>
      <c r="F5" s="23"/>
      <c r="G5" s="23"/>
      <c r="H5" s="159"/>
      <c r="I5" s="99"/>
      <c r="J5" s="99"/>
      <c r="K5" s="99"/>
      <c r="L5" s="99"/>
      <c r="M5" s="99"/>
    </row>
    <row r="6" spans="1:13" ht="16.5">
      <c r="A6" s="86" t="s">
        <v>137</v>
      </c>
      <c r="B6" s="87">
        <v>60000</v>
      </c>
      <c r="C6" s="74"/>
      <c r="D6" s="91">
        <f>(B6+C6)/($B$36+$C$36)</f>
        <v>6.5128547470570036E-2</v>
      </c>
      <c r="E6" s="87">
        <v>60000</v>
      </c>
      <c r="F6" s="74"/>
      <c r="G6" s="91">
        <f>(E6+F6)/($E$36+$F$36)</f>
        <v>6.6431278503170432E-2</v>
      </c>
      <c r="H6" s="159"/>
      <c r="I6" s="99"/>
      <c r="J6" s="99"/>
      <c r="K6" s="99"/>
      <c r="L6" s="99"/>
      <c r="M6" s="99"/>
    </row>
    <row r="7" spans="1:13" ht="15.75">
      <c r="A7" s="74" t="s">
        <v>138</v>
      </c>
      <c r="B7" s="74">
        <v>5000</v>
      </c>
      <c r="C7" s="74"/>
      <c r="D7" s="91">
        <f t="shared" ref="D7:D35" si="0">(B7+C7)/($B$36+$C$36)</f>
        <v>5.4273789558808364E-3</v>
      </c>
      <c r="E7" s="74">
        <v>5000</v>
      </c>
      <c r="F7" s="74"/>
      <c r="G7" s="91">
        <f t="shared" ref="G7:G35" si="1">(E7+F7)/($E$36+$F$36)</f>
        <v>5.5359398752642024E-3</v>
      </c>
      <c r="H7" s="159"/>
      <c r="I7" s="99"/>
      <c r="J7" s="99"/>
      <c r="K7" s="99"/>
      <c r="L7" s="99"/>
      <c r="M7" s="99"/>
    </row>
    <row r="8" spans="1:13" ht="15.75">
      <c r="A8" s="74" t="s">
        <v>139</v>
      </c>
      <c r="B8" s="74">
        <v>10000</v>
      </c>
      <c r="C8" s="74"/>
      <c r="D8" s="91">
        <f t="shared" si="0"/>
        <v>1.0854757911761673E-2</v>
      </c>
      <c r="E8" s="74">
        <v>10000</v>
      </c>
      <c r="F8" s="74"/>
      <c r="G8" s="91">
        <f t="shared" si="1"/>
        <v>1.1071879750528405E-2</v>
      </c>
      <c r="H8" s="159"/>
      <c r="I8" s="99"/>
      <c r="J8" s="99"/>
      <c r="K8" s="99"/>
      <c r="L8" s="99"/>
      <c r="M8" s="99"/>
    </row>
    <row r="9" spans="1:13" ht="15.6">
      <c r="A9" s="74"/>
      <c r="B9" s="74"/>
      <c r="C9" s="74"/>
      <c r="D9" s="91">
        <f t="shared" si="0"/>
        <v>0</v>
      </c>
      <c r="E9" s="74"/>
      <c r="F9" s="74"/>
      <c r="G9" s="91">
        <f t="shared" si="1"/>
        <v>0</v>
      </c>
      <c r="H9" s="159"/>
      <c r="I9" s="99"/>
      <c r="J9" s="99"/>
      <c r="K9" s="99"/>
      <c r="L9" s="99"/>
      <c r="M9" s="99"/>
    </row>
    <row r="10" spans="1:13" ht="15.6">
      <c r="A10" s="74"/>
      <c r="B10" s="74"/>
      <c r="C10" s="74"/>
      <c r="D10" s="91">
        <f t="shared" si="0"/>
        <v>0</v>
      </c>
      <c r="E10" s="74"/>
      <c r="F10" s="74"/>
      <c r="G10" s="91">
        <f t="shared" si="1"/>
        <v>0</v>
      </c>
      <c r="H10" s="159"/>
      <c r="I10" s="99"/>
      <c r="J10" s="99"/>
      <c r="K10" s="99"/>
      <c r="L10" s="99"/>
      <c r="M10" s="99"/>
    </row>
    <row r="11" spans="1:13" ht="15.6">
      <c r="A11" s="74"/>
      <c r="B11" s="74"/>
      <c r="C11" s="74"/>
      <c r="D11" s="91">
        <f t="shared" si="0"/>
        <v>0</v>
      </c>
      <c r="E11" s="74"/>
      <c r="F11" s="74"/>
      <c r="G11" s="91">
        <f t="shared" si="1"/>
        <v>0</v>
      </c>
      <c r="H11" s="159"/>
      <c r="I11" s="99"/>
      <c r="J11" s="99"/>
      <c r="K11" s="99"/>
      <c r="L11" s="99"/>
      <c r="M11" s="99"/>
    </row>
    <row r="12" spans="1:13" ht="15.6">
      <c r="A12" s="40" t="s">
        <v>140</v>
      </c>
      <c r="B12" s="23"/>
      <c r="C12" s="23"/>
      <c r="D12" s="92"/>
      <c r="E12" s="23"/>
      <c r="F12" s="23"/>
      <c r="G12" s="92"/>
      <c r="H12" s="159"/>
      <c r="I12" s="99"/>
      <c r="J12" s="99"/>
      <c r="K12" s="99"/>
      <c r="L12" s="99"/>
      <c r="M12" s="99"/>
    </row>
    <row r="13" spans="1:13" ht="15.6" customHeight="1">
      <c r="A13" s="86" t="s">
        <v>141</v>
      </c>
      <c r="B13" s="87">
        <v>55118</v>
      </c>
      <c r="C13" s="74"/>
      <c r="D13" s="91">
        <f t="shared" si="0"/>
        <v>5.9829254658047989E-2</v>
      </c>
      <c r="E13" s="87">
        <v>55118</v>
      </c>
      <c r="F13" s="74"/>
      <c r="G13" s="91">
        <f t="shared" si="1"/>
        <v>6.1025986808962464E-2</v>
      </c>
      <c r="H13" s="159"/>
      <c r="I13" s="99"/>
      <c r="J13" s="99"/>
      <c r="K13" s="99"/>
      <c r="L13" s="99"/>
      <c r="M13" s="99"/>
    </row>
    <row r="14" spans="1:13" ht="15.6" customHeight="1">
      <c r="A14" s="86"/>
      <c r="B14" s="87"/>
      <c r="C14" s="74"/>
      <c r="D14" s="91">
        <f t="shared" si="0"/>
        <v>0</v>
      </c>
      <c r="E14" s="87"/>
      <c r="F14" s="74"/>
      <c r="G14" s="91">
        <f t="shared" si="1"/>
        <v>0</v>
      </c>
      <c r="H14" s="159"/>
      <c r="I14" s="99"/>
      <c r="J14" s="99"/>
      <c r="K14" s="99"/>
      <c r="L14" s="99"/>
      <c r="M14" s="99"/>
    </row>
    <row r="15" spans="1:13" ht="15.6" customHeight="1">
      <c r="A15" s="86"/>
      <c r="B15" s="87"/>
      <c r="C15" s="74"/>
      <c r="D15" s="91">
        <f t="shared" si="0"/>
        <v>0</v>
      </c>
      <c r="E15" s="87"/>
      <c r="F15" s="74"/>
      <c r="G15" s="91">
        <f t="shared" si="1"/>
        <v>0</v>
      </c>
      <c r="H15" s="159"/>
      <c r="I15" s="99"/>
      <c r="J15" s="99"/>
      <c r="K15" s="99"/>
      <c r="L15" s="99"/>
      <c r="M15" s="99"/>
    </row>
    <row r="16" spans="1:13" ht="15.6">
      <c r="A16" s="74"/>
      <c r="B16" s="74"/>
      <c r="C16" s="74"/>
      <c r="D16" s="91">
        <f t="shared" si="0"/>
        <v>0</v>
      </c>
      <c r="E16" s="74"/>
      <c r="F16" s="74"/>
      <c r="G16" s="91">
        <f t="shared" si="1"/>
        <v>0</v>
      </c>
      <c r="H16" s="159"/>
      <c r="I16" s="99"/>
      <c r="J16" s="99"/>
      <c r="K16" s="99"/>
      <c r="L16" s="99"/>
      <c r="M16" s="99"/>
    </row>
    <row r="17" spans="1:13" ht="15.6">
      <c r="A17" s="74"/>
      <c r="B17" s="74"/>
      <c r="C17" s="74"/>
      <c r="D17" s="91">
        <f t="shared" si="0"/>
        <v>0</v>
      </c>
      <c r="E17" s="74"/>
      <c r="F17" s="74"/>
      <c r="G17" s="91">
        <f t="shared" si="1"/>
        <v>0</v>
      </c>
      <c r="H17" s="159"/>
      <c r="I17" s="99"/>
      <c r="J17" s="99"/>
      <c r="K17" s="99"/>
      <c r="L17" s="99"/>
      <c r="M17" s="99"/>
    </row>
    <row r="18" spans="1:13" ht="15.6" customHeight="1">
      <c r="A18" s="40" t="s">
        <v>142</v>
      </c>
      <c r="B18" s="23"/>
      <c r="C18" s="23"/>
      <c r="D18" s="92"/>
      <c r="E18" s="23"/>
      <c r="F18" s="23"/>
      <c r="G18" s="92"/>
      <c r="H18" s="159"/>
      <c r="I18" s="99"/>
      <c r="J18" s="99"/>
      <c r="K18" s="99"/>
      <c r="L18" s="99"/>
      <c r="M18" s="99"/>
    </row>
    <row r="19" spans="1:13" ht="15.6" customHeight="1">
      <c r="A19" s="86"/>
      <c r="B19" s="87"/>
      <c r="C19" s="74"/>
      <c r="D19" s="91">
        <f t="shared" si="0"/>
        <v>0</v>
      </c>
      <c r="E19" s="87"/>
      <c r="F19" s="74"/>
      <c r="G19" s="91">
        <f t="shared" si="1"/>
        <v>0</v>
      </c>
      <c r="H19" s="159"/>
      <c r="I19" s="99"/>
      <c r="J19" s="99"/>
      <c r="K19" s="99"/>
      <c r="L19" s="99"/>
      <c r="M19" s="99"/>
    </row>
    <row r="20" spans="1:13" ht="15.6" customHeight="1">
      <c r="A20" s="86"/>
      <c r="B20" s="87"/>
      <c r="C20" s="74"/>
      <c r="D20" s="91">
        <f t="shared" si="0"/>
        <v>0</v>
      </c>
      <c r="E20" s="87"/>
      <c r="F20" s="74"/>
      <c r="G20" s="91">
        <f t="shared" si="1"/>
        <v>0</v>
      </c>
      <c r="H20" s="159"/>
      <c r="I20" s="99"/>
      <c r="J20" s="99"/>
      <c r="K20" s="99"/>
      <c r="L20" s="99"/>
      <c r="M20" s="99"/>
    </row>
    <row r="21" spans="1:13" ht="15.6" customHeight="1">
      <c r="A21" s="86"/>
      <c r="B21" s="87"/>
      <c r="C21" s="74"/>
      <c r="D21" s="91">
        <f t="shared" si="0"/>
        <v>0</v>
      </c>
      <c r="E21" s="87"/>
      <c r="F21" s="74"/>
      <c r="G21" s="91">
        <f t="shared" si="1"/>
        <v>0</v>
      </c>
      <c r="H21" s="159"/>
      <c r="I21" s="99"/>
      <c r="J21" s="99"/>
      <c r="K21" s="99"/>
      <c r="L21" s="99"/>
      <c r="M21" s="99"/>
    </row>
    <row r="22" spans="1:13" ht="15.6">
      <c r="A22" s="74"/>
      <c r="B22" s="74"/>
      <c r="C22" s="74"/>
      <c r="D22" s="91">
        <f t="shared" si="0"/>
        <v>0</v>
      </c>
      <c r="E22" s="74"/>
      <c r="F22" s="74"/>
      <c r="G22" s="91">
        <f t="shared" si="1"/>
        <v>0</v>
      </c>
      <c r="H22" s="159"/>
      <c r="I22" s="99"/>
      <c r="J22" s="99"/>
      <c r="K22" s="99"/>
      <c r="L22" s="99"/>
      <c r="M22" s="99"/>
    </row>
    <row r="23" spans="1:13" ht="15.6">
      <c r="A23" s="74"/>
      <c r="B23" s="74"/>
      <c r="C23" s="74"/>
      <c r="D23" s="91">
        <f t="shared" si="0"/>
        <v>0</v>
      </c>
      <c r="E23" s="74"/>
      <c r="F23" s="74"/>
      <c r="G23" s="91">
        <f t="shared" si="1"/>
        <v>0</v>
      </c>
      <c r="H23" s="159"/>
      <c r="I23" s="99"/>
      <c r="J23" s="99"/>
      <c r="K23" s="99"/>
      <c r="L23" s="99"/>
      <c r="M23" s="99"/>
    </row>
    <row r="24" spans="1:13" ht="15.6" customHeight="1">
      <c r="A24" s="40" t="s">
        <v>143</v>
      </c>
      <c r="B24" s="23"/>
      <c r="C24" s="23"/>
      <c r="D24" s="92"/>
      <c r="E24" s="23"/>
      <c r="F24" s="23"/>
      <c r="G24" s="92"/>
      <c r="H24" s="159"/>
      <c r="I24" s="99"/>
      <c r="J24" s="99"/>
      <c r="K24" s="99"/>
      <c r="L24" s="99"/>
      <c r="M24" s="99"/>
    </row>
    <row r="25" spans="1:13" ht="15.6" customHeight="1">
      <c r="A25" s="86" t="s">
        <v>144</v>
      </c>
      <c r="B25" s="87">
        <v>50000</v>
      </c>
      <c r="C25" s="74"/>
      <c r="D25" s="91">
        <f t="shared" si="0"/>
        <v>5.4273789558808364E-2</v>
      </c>
      <c r="E25" s="87">
        <v>43795</v>
      </c>
      <c r="F25" s="74"/>
      <c r="G25" s="91">
        <f t="shared" si="1"/>
        <v>4.8489297367439149E-2</v>
      </c>
      <c r="H25" s="159"/>
      <c r="I25" s="99"/>
      <c r="J25" s="99"/>
      <c r="K25" s="99"/>
      <c r="L25" s="99"/>
      <c r="M25" s="99"/>
    </row>
    <row r="26" spans="1:13" ht="15.6" customHeight="1">
      <c r="A26" s="86" t="s">
        <v>145</v>
      </c>
      <c r="B26" s="87">
        <v>10000</v>
      </c>
      <c r="C26" s="74"/>
      <c r="D26" s="91">
        <f t="shared" si="0"/>
        <v>1.0854757911761673E-2</v>
      </c>
      <c r="E26" s="87">
        <v>8200</v>
      </c>
      <c r="F26" s="74"/>
      <c r="G26" s="91">
        <f t="shared" si="1"/>
        <v>9.0789413954332921E-3</v>
      </c>
      <c r="H26" s="159"/>
      <c r="I26" s="99"/>
      <c r="J26" s="99"/>
      <c r="K26" s="99"/>
      <c r="L26" s="99"/>
      <c r="M26" s="99"/>
    </row>
    <row r="27" spans="1:13" ht="15.6" customHeight="1">
      <c r="A27" s="86" t="s">
        <v>146</v>
      </c>
      <c r="B27" s="87">
        <v>265000</v>
      </c>
      <c r="C27" s="74"/>
      <c r="D27" s="91">
        <f t="shared" si="0"/>
        <v>0.28765108466168432</v>
      </c>
      <c r="E27" s="87">
        <v>263893</v>
      </c>
      <c r="F27" s="74"/>
      <c r="G27" s="91">
        <f t="shared" si="1"/>
        <v>0.29217915630061925</v>
      </c>
      <c r="H27" s="159"/>
      <c r="I27" s="99"/>
      <c r="J27" s="99"/>
      <c r="K27" s="99"/>
      <c r="L27" s="99"/>
      <c r="M27" s="99"/>
    </row>
    <row r="28" spans="1:13" ht="15.6" customHeight="1">
      <c r="A28" s="86"/>
      <c r="B28" s="87"/>
      <c r="C28" s="74"/>
      <c r="D28" s="91">
        <f t="shared" si="0"/>
        <v>0</v>
      </c>
      <c r="E28" s="87"/>
      <c r="F28" s="74"/>
      <c r="G28" s="91">
        <f t="shared" si="1"/>
        <v>0</v>
      </c>
      <c r="H28" s="159"/>
      <c r="I28" s="99"/>
      <c r="J28" s="99"/>
      <c r="K28" s="99"/>
      <c r="L28" s="99"/>
      <c r="M28" s="99"/>
    </row>
    <row r="29" spans="1:13" ht="15.6" customHeight="1">
      <c r="A29" s="86"/>
      <c r="B29" s="87"/>
      <c r="C29" s="74"/>
      <c r="D29" s="91">
        <f t="shared" si="0"/>
        <v>0</v>
      </c>
      <c r="E29" s="87"/>
      <c r="F29" s="74"/>
      <c r="G29" s="91">
        <f t="shared" si="1"/>
        <v>0</v>
      </c>
      <c r="H29" s="159"/>
      <c r="I29" s="99"/>
      <c r="J29" s="99"/>
      <c r="K29" s="99"/>
      <c r="L29" s="99"/>
      <c r="M29" s="99"/>
    </row>
    <row r="30" spans="1:13" ht="15.6" customHeight="1">
      <c r="A30" s="40" t="s">
        <v>147</v>
      </c>
      <c r="B30" s="23"/>
      <c r="C30" s="23"/>
      <c r="D30" s="92"/>
      <c r="E30" s="23"/>
      <c r="F30" s="23"/>
      <c r="G30" s="92"/>
      <c r="H30" s="159"/>
      <c r="I30" s="99"/>
      <c r="J30" s="99"/>
      <c r="K30" s="99"/>
      <c r="L30" s="99"/>
      <c r="M30" s="99"/>
    </row>
    <row r="31" spans="1:13" ht="15.6" customHeight="1">
      <c r="A31" s="86" t="s">
        <v>148</v>
      </c>
      <c r="B31" s="88">
        <v>18100</v>
      </c>
      <c r="C31" s="74"/>
      <c r="D31" s="91">
        <f t="shared" si="0"/>
        <v>1.9647111820288627E-2</v>
      </c>
      <c r="E31" s="87">
        <v>17750</v>
      </c>
      <c r="F31" s="74"/>
      <c r="G31" s="91">
        <f t="shared" si="1"/>
        <v>1.965258655718792E-2</v>
      </c>
      <c r="H31" s="159"/>
      <c r="I31" s="99"/>
      <c r="J31" s="99"/>
      <c r="K31" s="99"/>
      <c r="L31" s="99"/>
      <c r="M31" s="99"/>
    </row>
    <row r="32" spans="1:13" ht="15.6" customHeight="1">
      <c r="A32" s="86" t="s">
        <v>149</v>
      </c>
      <c r="B32" s="87">
        <v>31028</v>
      </c>
      <c r="C32" s="74"/>
      <c r="D32" s="91">
        <f t="shared" si="0"/>
        <v>3.368014284861412E-2</v>
      </c>
      <c r="E32" s="87">
        <v>30420</v>
      </c>
      <c r="F32" s="74"/>
      <c r="G32" s="91">
        <f t="shared" si="1"/>
        <v>3.3680658201107411E-2</v>
      </c>
      <c r="H32" s="159"/>
      <c r="I32" s="99"/>
      <c r="J32" s="99"/>
      <c r="K32" s="99"/>
      <c r="L32" s="99"/>
      <c r="M32" s="99"/>
    </row>
    <row r="33" spans="1:13" ht="15.6" customHeight="1">
      <c r="A33" s="86" t="s">
        <v>150</v>
      </c>
      <c r="B33" s="87">
        <v>12240</v>
      </c>
      <c r="C33" s="74"/>
      <c r="D33" s="91">
        <f t="shared" si="0"/>
        <v>1.3286223683996288E-2</v>
      </c>
      <c r="E33" s="87">
        <v>12000</v>
      </c>
      <c r="F33" s="74"/>
      <c r="G33" s="91">
        <f t="shared" si="1"/>
        <v>1.3286255700634086E-2</v>
      </c>
      <c r="H33" s="159"/>
      <c r="I33" s="99"/>
      <c r="J33" s="99"/>
      <c r="K33" s="99"/>
      <c r="L33" s="99"/>
      <c r="M33" s="99"/>
    </row>
    <row r="34" spans="1:13" ht="15.6" customHeight="1">
      <c r="A34" s="86" t="s">
        <v>151</v>
      </c>
      <c r="B34" s="87">
        <v>371529</v>
      </c>
      <c r="C34" s="74"/>
      <c r="D34" s="91">
        <f t="shared" si="0"/>
        <v>0.40328573521989025</v>
      </c>
      <c r="E34" s="87">
        <v>364423</v>
      </c>
      <c r="F34" s="74"/>
      <c r="G34" s="91">
        <f t="shared" si="1"/>
        <v>0.4034847634326813</v>
      </c>
      <c r="H34" s="159"/>
      <c r="I34" s="99"/>
      <c r="J34" s="99"/>
      <c r="K34" s="99"/>
      <c r="L34" s="99"/>
      <c r="M34" s="99"/>
    </row>
    <row r="35" spans="1:13" ht="15.6" customHeight="1">
      <c r="A35" s="86" t="s">
        <v>152</v>
      </c>
      <c r="B35" s="87">
        <v>33240</v>
      </c>
      <c r="C35" s="74"/>
      <c r="D35" s="91">
        <f t="shared" si="0"/>
        <v>3.6081215298695804E-2</v>
      </c>
      <c r="E35" s="87">
        <v>32590</v>
      </c>
      <c r="F35" s="74"/>
      <c r="G35" s="91">
        <f t="shared" si="1"/>
        <v>3.6083256106972071E-2</v>
      </c>
      <c r="H35" s="159"/>
      <c r="I35" s="99"/>
      <c r="J35" s="99"/>
      <c r="K35" s="99"/>
      <c r="L35" s="99"/>
      <c r="M35" s="99"/>
    </row>
    <row r="36" spans="1:13" ht="15.6" customHeight="1">
      <c r="A36" s="25" t="s">
        <v>153</v>
      </c>
      <c r="B36" s="89">
        <f>SUM(B6:B35)</f>
        <v>921255</v>
      </c>
      <c r="C36" s="89">
        <f>SUM(C6:C35)</f>
        <v>0</v>
      </c>
      <c r="D36" s="90">
        <f>SUM(D6:D35)</f>
        <v>0.99999999999999978</v>
      </c>
      <c r="E36" s="89">
        <f>SUM(E6:E35)</f>
        <v>903189</v>
      </c>
      <c r="F36" s="89">
        <f t="shared" ref="F36:G36" si="2">SUM(F6:F35)</f>
        <v>0</v>
      </c>
      <c r="G36" s="90">
        <f t="shared" si="2"/>
        <v>1.0000000000000002</v>
      </c>
      <c r="H36" s="159"/>
      <c r="I36" s="99"/>
      <c r="J36" s="99"/>
      <c r="K36" s="99"/>
      <c r="L36" s="99"/>
      <c r="M36" s="99"/>
    </row>
    <row r="37" spans="1:13" ht="23.4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C2DE906D43D44B1DBFA1CCAA8926C" ma:contentTypeVersion="17" ma:contentTypeDescription="Create a new document." ma:contentTypeScope="" ma:versionID="6cb6b295b5363d304e78f0ec61817b80">
  <xsd:schema xmlns:xsd="http://www.w3.org/2001/XMLSchema" xmlns:xs="http://www.w3.org/2001/XMLSchema" xmlns:p="http://schemas.microsoft.com/office/2006/metadata/properties" xmlns:ns2="c7310f04-012c-4501-9b57-4cca7da4c18b" xmlns:ns3="9f2c8ad5-87c0-4f5e-aa72-61472d6e6d8b" targetNamespace="http://schemas.microsoft.com/office/2006/metadata/properties" ma:root="true" ma:fieldsID="6a07390621c5afe2a5a536dbf93df491" ns2:_="" ns3:_="">
    <xsd:import namespace="c7310f04-012c-4501-9b57-4cca7da4c18b"/>
    <xsd:import namespace="9f2c8ad5-87c0-4f5e-aa72-61472d6e6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0f04-012c-4501-9b57-4cca7da4c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0264c07-9a45-4651-b526-f78f6c240b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c8ad5-87c0-4f5e-aa72-61472d6e6d8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f0194b1-a183-4227-9244-e37001e420aa}" ma:internalName="TaxCatchAll" ma:showField="CatchAllData" ma:web="9f2c8ad5-87c0-4f5e-aa72-61472d6e6d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2c8ad5-87c0-4f5e-aa72-61472d6e6d8b" xsi:nil="true"/>
    <lcf76f155ced4ddcb4097134ff3c332f xmlns="c7310f04-012c-4501-9b57-4cca7da4c1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130EA-2BA2-4DC1-B48D-69EAB2B96820}"/>
</file>

<file path=customXml/itemProps2.xml><?xml version="1.0" encoding="utf-8"?>
<ds:datastoreItem xmlns:ds="http://schemas.openxmlformats.org/officeDocument/2006/customXml" ds:itemID="{C9431375-BC2E-4B72-8881-B75BE14EB438}"/>
</file>

<file path=customXml/itemProps3.xml><?xml version="1.0" encoding="utf-8"?>
<ds:datastoreItem xmlns:ds="http://schemas.openxmlformats.org/officeDocument/2006/customXml" ds:itemID="{7D50A15D-3C94-4BDD-8A7B-874663D74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Abigail Caldwell</cp:lastModifiedBy>
  <cp:revision/>
  <dcterms:created xsi:type="dcterms:W3CDTF">2024-11-06T14:49:25Z</dcterms:created>
  <dcterms:modified xsi:type="dcterms:W3CDTF">2025-03-27T21:56:23Z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  <property fmtid="{D5CDD505-2E9C-101B-9397-08002B2CF9AE}" pid="6" name="ContentTypeId">
    <vt:lpwstr>0x010100A81C2DE906D43D44B1DBFA1CCAA8926C</vt:lpwstr>
  </property>
  <property fmtid="{D5CDD505-2E9C-101B-9397-08002B2CF9AE}" pid="7" name="MediaServiceImageTags">
    <vt:lpwstr/>
  </property>
</Properties>
</file>