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https://ahmonroe.sharepoint.com/sites/Grants/Shared Documents/General/FKOC Grants/HSAB FKOC 2025 - 2026/"/>
    </mc:Choice>
  </mc:AlternateContent>
  <xr:revisionPtr revIDLastSave="75" documentId="8_{5260BDED-C9F0-4CE4-978D-64C99E44AAF3}" xr6:coauthVersionLast="47" xr6:coauthVersionMax="47" xr10:uidLastSave="{75320703-8E10-4FD7-B4E6-D1F5218B97CC}"/>
  <workbookProtection lockStructure="1"/>
  <bookViews>
    <workbookView xWindow="-57720" yWindow="-795" windowWidth="29040" windowHeight="157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H12" i="3" s="1"/>
  <c r="U1" i="4"/>
  <c r="T1" i="4"/>
  <c r="R1" i="4"/>
  <c r="Q1" i="4"/>
  <c r="O1" i="4"/>
  <c r="N1" i="4"/>
  <c r="L1" i="4"/>
  <c r="K1" i="4"/>
  <c r="I1" i="4"/>
  <c r="H1" i="4"/>
  <c r="F1" i="4"/>
  <c r="E1" i="4"/>
  <c r="C1" i="4"/>
  <c r="B1" i="4"/>
  <c r="C33" i="3"/>
  <c r="C11" i="2" s="1"/>
  <c r="C14" i="2" s="1"/>
  <c r="H32" i="3"/>
  <c r="H30" i="3"/>
  <c r="H29" i="3"/>
  <c r="H28" i="3"/>
  <c r="H27" i="3"/>
  <c r="H25" i="3"/>
  <c r="H24" i="3"/>
  <c r="H18" i="3"/>
  <c r="H17" i="3"/>
  <c r="H16" i="3"/>
  <c r="H15" i="3"/>
  <c r="H14" i="3"/>
  <c r="H13" i="3"/>
  <c r="H11" i="3"/>
  <c r="H23" i="3" l="1"/>
  <c r="H31" i="3"/>
  <c r="H21" i="3"/>
  <c r="H26" i="3"/>
  <c r="H20" i="3"/>
  <c r="H22" i="3"/>
  <c r="H19" i="3"/>
  <c r="F33" i="3" l="1"/>
  <c r="E11" i="2" s="1"/>
  <c r="BF11" i="2" s="1"/>
  <c r="AY12" i="2" l="1"/>
  <c r="N12" i="2"/>
  <c r="BD12" i="2"/>
  <c r="T12" i="2"/>
  <c r="AP12" i="2"/>
  <c r="U12" i="2"/>
  <c r="M12" i="2"/>
  <c r="AM12" i="2"/>
  <c r="S12" i="2"/>
  <c r="AH12" i="2"/>
  <c r="AB12" i="2"/>
  <c r="W12" i="2"/>
  <c r="AA12" i="2"/>
  <c r="AV12" i="2"/>
  <c r="AD12" i="2"/>
  <c r="L12" i="2"/>
  <c r="G12" i="2"/>
  <c r="AF12" i="2"/>
  <c r="J12" i="2"/>
  <c r="AX12" i="2"/>
  <c r="Z12" i="2"/>
  <c r="P12" i="2"/>
  <c r="AO12" i="2"/>
  <c r="AG12" i="2"/>
  <c r="AJ12" i="2"/>
  <c r="AE12" i="2"/>
  <c r="K12" i="2"/>
  <c r="BA12" i="2"/>
  <c r="AT12" i="2"/>
  <c r="H12" i="2"/>
  <c r="Y12" i="2"/>
  <c r="AK12" i="2"/>
  <c r="O12" i="2"/>
  <c r="AW12" i="2"/>
  <c r="R12" i="2"/>
  <c r="BC12" i="2"/>
  <c r="Q12" i="2"/>
  <c r="AQ12" i="2"/>
  <c r="AL12" i="2"/>
  <c r="AU12" i="2"/>
  <c r="AS12" i="2"/>
  <c r="BB12" i="2"/>
  <c r="AR12" i="2"/>
  <c r="AN12" i="2"/>
  <c r="X12" i="2"/>
  <c r="AC12" i="2"/>
  <c r="V12" i="2"/>
  <c r="I12" i="2"/>
  <c r="AI12" i="2"/>
  <c r="AZ12" i="2"/>
  <c r="E14" i="2"/>
  <c r="AH15" i="2" s="1"/>
  <c r="AP15" i="2" l="1"/>
  <c r="Y15" i="2"/>
  <c r="S15" i="2"/>
  <c r="AK15" i="2"/>
  <c r="AO15" i="2"/>
  <c r="BC15" i="2"/>
  <c r="I15" i="2"/>
  <c r="T15" i="2"/>
  <c r="AQ15" i="2"/>
  <c r="O15" i="2"/>
  <c r="AL15" i="2"/>
  <c r="Q15" i="2"/>
  <c r="AG15" i="2"/>
  <c r="N15" i="2"/>
  <c r="H15" i="2"/>
  <c r="AV15" i="2"/>
  <c r="R15" i="2"/>
  <c r="AX15" i="2"/>
  <c r="X15" i="2"/>
  <c r="J15" i="2"/>
  <c r="BD15" i="2"/>
  <c r="BA15" i="2"/>
  <c r="Z15" i="2"/>
  <c r="AB15" i="2"/>
  <c r="AA15" i="2"/>
  <c r="AY15" i="2"/>
  <c r="AM15" i="2"/>
  <c r="AS15" i="2"/>
  <c r="AR15" i="2"/>
  <c r="V15" i="2"/>
  <c r="L15" i="2"/>
  <c r="AU15" i="2"/>
  <c r="AF15" i="2"/>
  <c r="BB15" i="2"/>
  <c r="AI15" i="2"/>
  <c r="AE15" i="2"/>
  <c r="U15" i="2"/>
  <c r="M15" i="2"/>
  <c r="AC15" i="2"/>
  <c r="P15" i="2"/>
  <c r="AT15" i="2"/>
  <c r="AN15" i="2"/>
  <c r="AZ15" i="2"/>
  <c r="AW15" i="2"/>
  <c r="W15" i="2"/>
  <c r="AD15" i="2"/>
  <c r="K15" i="2"/>
  <c r="AJ15" i="2"/>
  <c r="G15" i="2"/>
</calcChain>
</file>

<file path=xl/sharedStrings.xml><?xml version="1.0" encoding="utf-8"?>
<sst xmlns="http://schemas.openxmlformats.org/spreadsheetml/2006/main" count="108" uniqueCount="93">
  <si>
    <t>f882b905aec5df7d7147d03e630d37bd0bc98430198860827eea9a92642bdffb735b8849d30d0ee68675fe952bb32e227adc11d715327c709d88c89acd747bfaVLhqLSJKKIGjGMPLccnZq7r0PwAltzBZmvLVBPodnLmmXQrGC+Ehg+t63sLGYoK3</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</si>
  <si>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</si>
  <si>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</si>
  <si>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</si>
  <si>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</si>
  <si>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</si>
  <si>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</si>
  <si>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</si>
  <si>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</si>
  <si>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</si>
  <si>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</si>
  <si>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</si>
  <si>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</si>
  <si>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</si>
  <si>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</si>
  <si>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</si>
  <si>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</si>
  <si>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</si>
  <si>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</si>
  <si>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</si>
  <si>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</si>
  <si>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</si>
  <si>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</si>
  <si>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</si>
  <si>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</si>
  <si>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</si>
  <si>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</si>
  <si>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</si>
  <si>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</si>
  <si>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</si>
  <si>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</si>
  <si>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</si>
  <si>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</si>
  <si>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</si>
  <si>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</si>
  <si>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</si>
  <si>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</si>
  <si>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</si>
  <si>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</si>
  <si>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</si>
  <si>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</si>
  <si>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</si>
  <si>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</si>
  <si>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</si>
  <si>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</si>
  <si>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</si>
  <si>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</si>
  <si>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</si>
  <si>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</si>
  <si>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</si>
  <si>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</si>
  <si>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</si>
  <si>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</si>
  <si>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</si>
  <si>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</si>
  <si>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</si>
  <si>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</si>
  <si>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</si>
  <si>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</si>
  <si>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</si>
  <si>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</si>
  <si>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</si>
  <si>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</si>
  <si>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</si>
  <si>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</si>
  <si>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</si>
  <si>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</si>
  <si>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</si>
  <si>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</si>
  <si>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</si>
  <si>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</si>
  <si>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</si>
  <si>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</si>
  <si>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</si>
  <si>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</si>
  <si>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</si>
  <si>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</si>
  <si>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</si>
  <si>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$172,550.00</t>
  </si>
  <si>
    <t>The mission of the Florida Keys Outreach Coalition, Inc. is to provide homeless individuals and families with the resources and opportunities by which to attain residential, financial, and personal stability and self-sufficiency.  FKOC further seeks to address the underlying causes of homelessness and work toward its elimination in Monroe County, Florida.</t>
  </si>
  <si>
    <t>.-</t>
  </si>
  <si>
    <t>The requested funding is exclusively for the therapeutic component of the Transitional Housing Program, which delivers program management services for Men, Women, and Women with Children. These services encompass individual service plans, life skills sessions, employment search assistance, access to mainstream benefits and community-based services, food, clothing, transportation to medical services, work, and recovery support meetings, financial counseling workshops, computer access, legal service presentations, mediation sessions, healthcare advocacy, and education counseling. The housing component is separately supported by a housing case management service that conducts weekly client meetings to facilitate permanent housing through applications, waitlists, subsidy programs, and low-income housing options. The ultimate objective is to transition participants into permanent or permanent supportive housing within 24 months of their initial entry into FKOC's Transitional Housing Program.</t>
  </si>
  <si>
    <t xml:space="preserve">    </t>
  </si>
  <si>
    <t>The target population for FKOC’s Transitional Housing programs—including services for men, women, and women with children—alongside Emergency Shelter, Rapid Re-housing, Mental Health Housing, and Homelessness Prevention programs between April 1, 2024 – March 31, 2025, is projected to serve 2,472 individuals and families.
This grant funding specifically supports the transition of households from Emergency Shelters to Transitional Housing programs and ultimately to Permanent Housing. FKOC collaborates with the Monroe County Homeless Services Continuum of Care and other nonprofit partners providing direct services to individuals and families experiencing or at risk of homelessness.
FKOC’s primary focus is the 497 individuals and families identified in the January 30, 2025, Point-In-Time Survey as living unsheltered in Monroe County. Working within the Coordinated Assessment System of the Homeless Management Information System, FKOC and its nonprofit partners ensure efficient service delivery.
Measurable outcomes include the successful transition of individuals and families from Emergency Shelter, Transitional Housing, or Rapid Re-housing programs into Permanent or Permanent Supportive Housing, reinforcing long-term stability and self-sufficiency.</t>
  </si>
  <si>
    <t>Clients are referred through the Monroe County Homeless Services Continuum of Care's (MC-CoC)Coordinated Assessment System (CAS).  The CAS will refer any person or household to the appropriate MC-CoC member providing housing services.  Monroe County Social Services, schools, daycare facilities, food pantries, area landlords, and self-referrals are also accepted</t>
  </si>
  <si>
    <t>16,980 Hours  - 92 Volunteers</t>
  </si>
  <si>
    <t>Despite the removal of barriers such as substance abuse and employment challenges, only 24% of Transitional Housing program participants currently transition into Permanent Supportive Housing due to the severe lack of affordable housing in Monroe County.
To address this, FKOC has established two key objectives:
•	Objective 1: Increase the percentage of individuals moving from the Neece Emergency Shelter (a 90-day program for men) to the Men’s Transitional Housing Program from 38% to 50%.
•	Objective 2: Increase the percentage of individuals and households transitioning from Transitional Housing Programs (a two-year program for men, women, and women with children) to Permanent Housing from 25% to 50%.
These measurable outcomes focus on improving transitions from Emergency Shelter to Transitional Housing and from Transitional Housing to Permanent Housing by addressing both therapeutic and housing needs. To help mitigate the affordable housing shortage, FKOC is collaborating with AH Monroe to expand low-income housing development, increasing long-term housing opportunities for program participants.</t>
  </si>
  <si>
    <t>Service: Program Case Management, Unit $48 per hour, $0 charge to client</t>
  </si>
  <si>
    <t>7 Full-time and 1 Part-time</t>
  </si>
  <si>
    <t xml:space="preserve"> </t>
  </si>
  <si>
    <t>FKOC’s Homeless Prevention Program plays a critical role in preventing homelessness by assisting Monroe County’s working poor and elderly residents who struggle to maintain housing and meet their basic needs—an ongoing challenge in the region.
Recognizing that prevention and intervention services cannot meet the needs of all individuals at risk, FKOC also provides shelter and housing programs for those actively working to exit homelessness. Many require extended shelter to achieve the financial stability necessary to secure and maintain permanent housing.
To address this need, FKOC offers a comprehensive range of housing solutions, including Emergency Shelter, Transitional Housing, Rapid Re-housing, Mental Health Housing, and Permanent Supportive Housing for men, women, and women with children experiencing homelessness. Additionally, FKOC provides financial assistance and case management to individuals and families on the verge of homelessness, ensuring they receive the support needed to remain housed.</t>
  </si>
  <si>
    <t>Homeless Prevention Services include: case management, rent, utility assistance, transportation for work related activities, medical and social service appointments, family reunification, prescription assistance, medical and dental co-pays, treatment and diagnostic testing, personal care and hygiene items, clothing for employment, food, hotel/motel vouchers when emergency shelter is not available, minor car repair to maintain employment, and assistance accessing mainstream benefits and community services including identification, and financial counseling, 
Shelter and Supportive Housing Services include case management, 175 beds of temporary and permanent supportive housing, 
Loaves &amp; Fish Food Pantry services include emergency food supply of three (3) days per household, access to diapers, personal hygiene items, meals to Agency residents to supplement food stamps, and grocery gift cards when special diet requirements are needed. The Loaves &amp; Fish Food Pantry provided services to 3200 households in fiscal year 2024.</t>
  </si>
  <si>
    <t>The Florida Keys Outreach Coalition (FKOC), a nonprofit since 1992, provides homelessness prevention, shelter, and supportive services throughout Monroe County, Florida. In 2024, FKOC became a HEALTH + HOUSING subsidiary of A.H. of Monroe County, Inc.(AH), strengthening its sustainability while streamlining operations. This integration reduced duplicated services, allowing FKOC to focus more on frontline efforts while AH optimized infrastructure.
FKOC’s transitional housing program serves single men, single women, and women with children, offering a structured, substance-free environment where participants develop life skills, pursue training, secure employment, and save for permanent housing within 24 months. With AH, FKOC is advancing the Poinciana Project, which aims to expand transitional and permanent housing capacity to over 200 beds.
Through collaboration, FKOC continues to provide critical housing solutions, including Rapid Re-housing, Emergency &amp; Transitional Shelter, and Permanent Supportive Housing. Its comprehensive, individualized approach helps clients regain stability, access resources, and build self-sufficiency, ensuring a lasting impact on Monroe County’s fight against homelessness.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</si>
</sst>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8"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b/>
      <sz val="12"/>
      <color rgb="FF000000"/>
      <name val="Arial"/>
    </font>
    <font>
      <sz val="12"/>
      <color rgb="FF000000"/>
      <name val="Aptos"/>
      <family val="2"/>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3">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xf numFmtId="49" fontId="6" fillId="3" borderId="3" xfId="0" applyNumberFormat="1" applyFont="1" applyFill="1" applyBorder="1" applyAlignment="1" applyProtection="1">
      <alignment horizontal="left" vertical="center" wrapText="1" indent="1"/>
      <protection locked="0"/>
    </xf>
    <xf numFmtId="0" fontId="6" fillId="6" borderId="6" xfId="0" applyFont="1" applyFill="1" applyBorder="1" applyAlignment="1" applyProtection="1">
      <alignment horizontal="left" vertical="center" wrapText="1" indent="1"/>
      <protection locked="0"/>
    </xf>
    <xf numFmtId="49" fontId="7" fillId="3" borderId="2" xfId="0" applyNumberFormat="1" applyFont="1" applyFill="1" applyBorder="1" applyAlignment="1" applyProtection="1">
      <alignment horizontal="center" vertical="center" wrapText="1"/>
      <protection locked="0"/>
    </xf>
    <xf numFmtId="49" fontId="7" fillId="3" borderId="3" xfId="0" applyNumberFormat="1" applyFont="1" applyFill="1" applyBorder="1" applyAlignment="1" applyProtection="1">
      <alignment horizontal="left" vertical="center" wrapText="1" inden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workbookViewId="0">
      <selection activeCell="B16" sqref="B16:E16"/>
    </sheetView>
  </sheetViews>
  <sheetFormatPr defaultRowHeight="15.5" x14ac:dyDescent="0.35"/>
  <cols>
    <col min="2" max="5" width="25" customWidth="1"/>
    <col min="702" max="702" width="9.07421875" hidden="1"/>
  </cols>
  <sheetData>
    <row r="8" spans="2:5" ht="32" customHeight="1" x14ac:dyDescent="0.35">
      <c r="B8" s="43" t="s">
        <v>1</v>
      </c>
      <c r="C8" s="44"/>
      <c r="D8" s="44"/>
      <c r="E8" s="44"/>
    </row>
    <row r="10" spans="2:5" ht="28" x14ac:dyDescent="0.35">
      <c r="B10" s="2" t="s">
        <v>2</v>
      </c>
    </row>
    <row r="12" spans="2:5" ht="409.6" customHeight="1" x14ac:dyDescent="0.35">
      <c r="B12" s="45" t="s">
        <v>3</v>
      </c>
      <c r="C12" s="45"/>
      <c r="D12" s="45"/>
      <c r="E12" s="45"/>
    </row>
    <row r="14" spans="2:5" ht="28" x14ac:dyDescent="0.35">
      <c r="B14" s="2" t="s">
        <v>4</v>
      </c>
    </row>
    <row r="16" spans="2:5" ht="16" customHeight="1" x14ac:dyDescent="0.35">
      <c r="B16" s="46" t="s">
        <v>5</v>
      </c>
      <c r="C16" s="44"/>
      <c r="D16" s="44"/>
      <c r="E16" s="44"/>
    </row>
    <row r="702" spans="702:702" x14ac:dyDescent="0.3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5" x14ac:dyDescent="0.35"/>
  <cols>
    <col min="2" max="3" width="20" customWidth="1"/>
    <col min="4" max="4" width="9.07421875" hidden="1"/>
    <col min="5" max="5" width="20" customWidth="1"/>
    <col min="6" max="6" width="2" customWidth="1"/>
    <col min="7" max="56" width="1" customWidth="1"/>
    <col min="57" max="57" width="2" customWidth="1"/>
    <col min="58" max="58" width="20" customWidth="1"/>
  </cols>
  <sheetData>
    <row r="2" spans="2:58" hidden="1" x14ac:dyDescent="0.35"/>
    <row r="3" spans="2:58" hidden="1" x14ac:dyDescent="0.35"/>
    <row r="4" spans="2:58" hidden="1" x14ac:dyDescent="0.35"/>
    <row r="5" spans="2:58" hidden="1" x14ac:dyDescent="0.35"/>
    <row r="6" spans="2:58" hidden="1" x14ac:dyDescent="0.35"/>
    <row r="7" spans="2:58" hidden="1" x14ac:dyDescent="0.35"/>
    <row r="8" spans="2:58" ht="28" x14ac:dyDescent="0.35">
      <c r="B8" s="2" t="s">
        <v>7</v>
      </c>
    </row>
    <row r="10" spans="2:58" ht="32" customHeight="1" x14ac:dyDescent="0.35">
      <c r="B10" s="5" t="s">
        <v>8</v>
      </c>
      <c r="C10" s="5" t="s">
        <v>9</v>
      </c>
      <c r="D10" s="5" t="s">
        <v>10</v>
      </c>
      <c r="E10" s="5" t="s">
        <v>11</v>
      </c>
      <c r="F10" s="52" t="s">
        <v>12</v>
      </c>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 t="s">
        <v>13</v>
      </c>
    </row>
    <row r="11" spans="2:58" x14ac:dyDescent="0.35">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35">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35">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8" x14ac:dyDescent="0.35">
      <c r="B14" s="53" t="s">
        <v>6</v>
      </c>
      <c r="C14" s="55">
        <f>SUM(C11:C13)</f>
        <v>19</v>
      </c>
      <c r="D14" s="55"/>
      <c r="E14" s="5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8" x14ac:dyDescent="0.35">
      <c r="B15" s="54"/>
      <c r="C15" s="56"/>
      <c r="D15" s="56"/>
      <c r="E15" s="5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8" x14ac:dyDescent="0.35">
      <c r="B16" s="54"/>
      <c r="C16" s="56"/>
      <c r="D16" s="56"/>
      <c r="E16" s="5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workbookViewId="0">
      <pane ySplit="10" topLeftCell="A11" activePane="bottomLeft" state="frozen"/>
      <selection pane="bottomLeft" activeCell="G17" sqref="G17"/>
    </sheetView>
  </sheetViews>
  <sheetFormatPr defaultRowHeight="15.5" x14ac:dyDescent="0.35"/>
  <cols>
    <col min="2" max="2" width="9.07421875" hidden="1"/>
    <col min="3" max="3" width="10" customWidth="1"/>
    <col min="4" max="4" width="66" customWidth="1"/>
    <col min="5" max="5" width="9.07421875" hidden="1"/>
    <col min="6" max="6" width="25" customWidth="1"/>
    <col min="7" max="7" width="66" customWidth="1"/>
    <col min="8" max="8" width="40" customWidth="1"/>
    <col min="9" max="9" width="9.07421875" hidden="1"/>
  </cols>
  <sheetData>
    <row r="2" spans="2:9" ht="28" x14ac:dyDescent="0.35">
      <c r="C2" s="2" t="s">
        <v>14</v>
      </c>
    </row>
    <row r="3" spans="2:9" hidden="1" x14ac:dyDescent="0.35"/>
    <row r="4" spans="2:9" hidden="1" x14ac:dyDescent="0.35"/>
    <row r="5" spans="2:9" hidden="1" x14ac:dyDescent="0.35"/>
    <row r="6" spans="2:9" hidden="1" x14ac:dyDescent="0.35"/>
    <row r="7" spans="2:9" hidden="1" x14ac:dyDescent="0.35"/>
    <row r="8" spans="2:9" hidden="1" x14ac:dyDescent="0.35"/>
    <row r="10" spans="2:9" ht="32" customHeight="1" x14ac:dyDescent="0.35">
      <c r="C10" s="5" t="s">
        <v>15</v>
      </c>
      <c r="D10" s="5" t="s">
        <v>16</v>
      </c>
      <c r="E10" s="5" t="s">
        <v>10</v>
      </c>
      <c r="F10" s="6" t="s">
        <v>17</v>
      </c>
      <c r="G10" s="6" t="s">
        <v>18</v>
      </c>
      <c r="H10" s="6" t="s">
        <v>19</v>
      </c>
      <c r="I10" t="s">
        <v>10</v>
      </c>
    </row>
    <row r="11" spans="2:9" ht="20" customHeight="1" x14ac:dyDescent="0.35">
      <c r="B11" s="1"/>
      <c r="C11" s="57" t="s">
        <v>20</v>
      </c>
      <c r="D11" s="58"/>
      <c r="E11" s="59"/>
      <c r="F11" s="9"/>
      <c r="G11" s="10"/>
      <c r="H11" s="14" t="str">
        <f>IF(AND(ISBLANK(F11),ISBLANK(G11)),"?", "Anything entered in this row will be ignored")</f>
        <v>?</v>
      </c>
      <c r="I11" s="1">
        <v>-1</v>
      </c>
    </row>
    <row r="12" spans="2:9" ht="201.5" x14ac:dyDescent="0.35">
      <c r="B12" s="1">
        <v>1257726</v>
      </c>
      <c r="C12" s="3" t="s">
        <v>21</v>
      </c>
      <c r="D12" s="13" t="s">
        <v>22</v>
      </c>
      <c r="E12" s="4"/>
      <c r="F12" s="7" t="s">
        <v>62</v>
      </c>
      <c r="G12" s="8" t="s">
        <v>78</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93" x14ac:dyDescent="0.35">
      <c r="B13" s="1">
        <v>1257730</v>
      </c>
      <c r="C13" s="3" t="s">
        <v>23</v>
      </c>
      <c r="D13" s="13" t="s">
        <v>24</v>
      </c>
      <c r="E13" s="4"/>
      <c r="F13" s="7"/>
      <c r="G13" s="38" t="s">
        <v>79</v>
      </c>
      <c r="H13" s="14" t="str">
        <f ca="1">IF(AND(
            OR(OFFSET($H13,0,-2) = "-",OFFSET($H13,0,-2) = ""),OFFSET($H13,0,-1) = ""),"Incomplete","Complete")</f>
        <v>Complete</v>
      </c>
      <c r="I13" s="1">
        <v>0</v>
      </c>
    </row>
    <row r="14" spans="2:9" ht="240" x14ac:dyDescent="0.35">
      <c r="B14" s="1">
        <v>1257731</v>
      </c>
      <c r="C14" s="3" t="s">
        <v>25</v>
      </c>
      <c r="D14" s="13" t="s">
        <v>26</v>
      </c>
      <c r="E14" s="4"/>
      <c r="F14" s="7"/>
      <c r="G14" s="39" t="s">
        <v>91</v>
      </c>
      <c r="H14" s="14" t="str">
        <f ca="1">IF(AND(
            OR(OFFSET($H14,0,-2) = "-",OFFSET($H14,0,-2) = ""),OFFSET($H14,0,-1) = ""),"Incomplete","Complete")</f>
        <v>Complete</v>
      </c>
      <c r="I14" s="1">
        <v>1</v>
      </c>
    </row>
    <row r="15" spans="2:9" ht="224" x14ac:dyDescent="0.35">
      <c r="B15" s="1">
        <v>1254674</v>
      </c>
      <c r="C15" s="3" t="s">
        <v>27</v>
      </c>
      <c r="D15" s="13" t="s">
        <v>28</v>
      </c>
      <c r="E15" s="4"/>
      <c r="F15" s="41"/>
      <c r="G15" s="39" t="s">
        <v>81</v>
      </c>
      <c r="H15" s="14" t="str">
        <f ca="1">IF(AND(
            OR(OFFSET($H15,0,-2) = "-",OFFSET($H15,0,-2) = ""),OFFSET($H15,0,-1) = ""),"Incomplete","Complete")</f>
        <v>Complete</v>
      </c>
      <c r="I15" s="1">
        <v>0</v>
      </c>
    </row>
    <row r="16" spans="2:9" ht="20" customHeight="1" x14ac:dyDescent="0.35">
      <c r="B16" s="1"/>
      <c r="C16" s="57" t="s">
        <v>29</v>
      </c>
      <c r="D16" s="58"/>
      <c r="E16" s="59"/>
      <c r="F16" s="9"/>
      <c r="G16" s="40"/>
      <c r="H16" s="14" t="str">
        <f>IF(AND(ISBLANK(F16),ISBLANK(G16)),"?", "Anything entered in this row will be ignored")</f>
        <v>?</v>
      </c>
      <c r="I16" s="1">
        <v>-1</v>
      </c>
    </row>
    <row r="17" spans="2:9" ht="294.5" x14ac:dyDescent="0.35">
      <c r="B17" s="1">
        <v>1257715</v>
      </c>
      <c r="C17" s="3" t="s">
        <v>30</v>
      </c>
      <c r="D17" s="13" t="s">
        <v>31</v>
      </c>
      <c r="E17" s="4"/>
      <c r="F17" s="41" t="s">
        <v>82</v>
      </c>
      <c r="G17" s="42" t="s">
        <v>92</v>
      </c>
      <c r="H17" s="14" t="str">
        <f ca="1">IF(AND(
            OR(OFFSET($H17,0,-2) = "-",OFFSET($H17,0,-2) = ""),OFFSET($H17,0,-1) = ""),"Incomplete","Complete")</f>
        <v>Complete</v>
      </c>
      <c r="I17" s="1">
        <v>1</v>
      </c>
    </row>
    <row r="18" spans="2:9" ht="20" customHeight="1" x14ac:dyDescent="0.35">
      <c r="B18" s="1"/>
      <c r="C18" s="57" t="s">
        <v>32</v>
      </c>
      <c r="D18" s="58"/>
      <c r="E18" s="59"/>
      <c r="F18" s="9"/>
      <c r="G18" s="10"/>
      <c r="H18" s="14" t="str">
        <f>IF(AND(ISBLANK(F18),ISBLANK(G18)),"?", "Anything entered in this row will be ignored")</f>
        <v>?</v>
      </c>
      <c r="I18" s="1">
        <v>-1</v>
      </c>
    </row>
    <row r="19" spans="2:9" ht="46.5" x14ac:dyDescent="0.35">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6.5" x14ac:dyDescent="0.35">
      <c r="B20" s="1">
        <v>1257734</v>
      </c>
      <c r="C20" s="3" t="s">
        <v>35</v>
      </c>
      <c r="D20" s="13" t="s">
        <v>36</v>
      </c>
      <c r="E20" s="4"/>
      <c r="F20" s="7" t="s">
        <v>65</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62" x14ac:dyDescent="0.35">
      <c r="B21" s="1">
        <v>1257738</v>
      </c>
      <c r="C21" s="3" t="s">
        <v>37</v>
      </c>
      <c r="D21" s="13" t="s">
        <v>38</v>
      </c>
      <c r="E21" s="4"/>
      <c r="F21" s="7" t="s">
        <v>66</v>
      </c>
      <c r="G21" s="8"/>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6.5" x14ac:dyDescent="0.35">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2" x14ac:dyDescent="0.35">
      <c r="B23" s="1">
        <v>1258124</v>
      </c>
      <c r="C23" s="3" t="s">
        <v>41</v>
      </c>
      <c r="D23" s="13" t="s">
        <v>42</v>
      </c>
      <c r="E23" s="4"/>
      <c r="F23" s="7" t="s">
        <v>66</v>
      </c>
      <c r="G23" s="8"/>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294.5" x14ac:dyDescent="0.35">
      <c r="B24" s="1">
        <v>1258128</v>
      </c>
      <c r="C24" s="3" t="s">
        <v>43</v>
      </c>
      <c r="D24" s="13" t="s">
        <v>44</v>
      </c>
      <c r="E24" s="4"/>
      <c r="F24" s="7"/>
      <c r="G24" s="42" t="s">
        <v>83</v>
      </c>
      <c r="H24" s="14" t="str">
        <f ca="1">IF(AND(
            OR(OFFSET($H24,0,-2) = "-",OFFSET($H24,0,-2) = ""),OFFSET($H24,0,-1) = ""),"Incomplete","Complete")</f>
        <v>Complete</v>
      </c>
      <c r="I24" s="1">
        <v>0</v>
      </c>
    </row>
    <row r="25" spans="2:9" ht="93" x14ac:dyDescent="0.35">
      <c r="B25" s="1">
        <v>1258129</v>
      </c>
      <c r="C25" s="3" t="s">
        <v>45</v>
      </c>
      <c r="D25" s="13" t="s">
        <v>46</v>
      </c>
      <c r="E25" s="4"/>
      <c r="F25" s="41" t="s">
        <v>80</v>
      </c>
      <c r="G25" s="42" t="s">
        <v>84</v>
      </c>
      <c r="H25" s="14" t="str">
        <f ca="1">IF(AND(
            OR(OFFSET($H25,0,-2) = "-",OFFSET($H25,0,-2) = ""),OFFSET($H25,0,-1) = ""),"Incomplete","Complete")</f>
        <v>Complete</v>
      </c>
      <c r="I25" s="1">
        <v>1</v>
      </c>
    </row>
    <row r="26" spans="2:9" ht="62" x14ac:dyDescent="0.35">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7.5" x14ac:dyDescent="0.35">
      <c r="B27" s="1">
        <v>1258137</v>
      </c>
      <c r="C27" s="3" t="s">
        <v>49</v>
      </c>
      <c r="D27" s="13" t="s">
        <v>50</v>
      </c>
      <c r="E27" s="4"/>
      <c r="F27" s="7"/>
      <c r="G27" s="42" t="s">
        <v>85</v>
      </c>
      <c r="H27" s="14" t="str">
        <f ca="1">IF(AND(
            OR(OFFSET($H27,0,-2) = "-",OFFSET($H27,0,-2) = ""),OFFSET($H27,0,-1) = ""),"Incomplete","Complete")</f>
        <v>Complete</v>
      </c>
      <c r="I27" s="1">
        <v>1</v>
      </c>
    </row>
    <row r="28" spans="2:9" ht="279" x14ac:dyDescent="0.35">
      <c r="B28" s="1">
        <v>1258139</v>
      </c>
      <c r="C28" s="3" t="s">
        <v>51</v>
      </c>
      <c r="D28" s="13" t="s">
        <v>52</v>
      </c>
      <c r="E28" s="4"/>
      <c r="F28" s="7"/>
      <c r="G28" s="8" t="s">
        <v>86</v>
      </c>
      <c r="H28" s="14" t="str">
        <f ca="1">IF(AND(
            OR(OFFSET($H28,0,-2) = "-",OFFSET($H28,0,-2) = ""),OFFSET($H28,0,-1) = ""),"Incomplete","Complete")</f>
        <v>Complete</v>
      </c>
      <c r="I28" s="1">
        <v>0</v>
      </c>
    </row>
    <row r="29" spans="2:9" ht="108.5" x14ac:dyDescent="0.35">
      <c r="B29" s="1">
        <v>1258141</v>
      </c>
      <c r="C29" s="3" t="s">
        <v>53</v>
      </c>
      <c r="D29" s="13" t="s">
        <v>54</v>
      </c>
      <c r="E29" s="4"/>
      <c r="F29" s="7"/>
      <c r="G29" s="8" t="s">
        <v>87</v>
      </c>
      <c r="H29" s="14" t="str">
        <f ca="1">IF(AND(
            OR(OFFSET($H29,0,-2) = "-",OFFSET($H29,0,-2) = ""),OFFSET($H29,0,-1) = ""),"Incomplete","Complete")</f>
        <v>Complete</v>
      </c>
      <c r="I29" s="1">
        <v>1</v>
      </c>
    </row>
    <row r="30" spans="2:9" ht="77.5" x14ac:dyDescent="0.35">
      <c r="B30" s="1">
        <v>1363343</v>
      </c>
      <c r="C30" s="3" t="s">
        <v>55</v>
      </c>
      <c r="D30" s="13" t="s">
        <v>56</v>
      </c>
      <c r="E30" s="4"/>
      <c r="F30" s="7" t="s">
        <v>89</v>
      </c>
      <c r="G30" s="8" t="s">
        <v>88</v>
      </c>
      <c r="H30" s="14" t="str">
        <f ca="1">IF(AND(
            OR(OFFSET($H30,0,-2) = "-",OFFSET($H30,0,-2) = ""),OFFSET($H30,0,-1) = ""),"Incomplete","Complete")</f>
        <v>Complete</v>
      </c>
      <c r="I30" s="1">
        <v>0</v>
      </c>
    </row>
    <row r="31" spans="2:9" ht="46.5" x14ac:dyDescent="0.35">
      <c r="B31" s="1">
        <v>1363448</v>
      </c>
      <c r="C31" s="3" t="s">
        <v>57</v>
      </c>
      <c r="D31" s="13" t="s">
        <v>58</v>
      </c>
      <c r="E31" s="4"/>
      <c r="F31" s="7" t="s">
        <v>65</v>
      </c>
      <c r="G31" s="8"/>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248.5" thickBot="1" x14ac:dyDescent="0.4">
      <c r="B32" s="1">
        <v>1258142</v>
      </c>
      <c r="C32" s="3" t="s">
        <v>59</v>
      </c>
      <c r="D32" s="13" t="s">
        <v>60</v>
      </c>
      <c r="E32" s="4"/>
      <c r="F32" s="7"/>
      <c r="G32" s="8" t="s">
        <v>90</v>
      </c>
      <c r="H32" s="14" t="str">
        <f ca="1">IF(AND(
            OR(OFFSET($H32,0,-2) = "-",OFFSET($H32,0,-2) = ""),OFFSET($H32,0,-1) = ""),"Incomplete","Complete")</f>
        <v>Complete</v>
      </c>
      <c r="I32" s="1">
        <v>0</v>
      </c>
    </row>
    <row r="33" spans="2:8" ht="27" customHeight="1" x14ac:dyDescent="0.35">
      <c r="B33">
        <v>-1</v>
      </c>
      <c r="C33" s="60">
        <f>COUNTIF(I11:I32,"&lt;&gt;-1")</f>
        <v>19</v>
      </c>
      <c r="D33" s="61"/>
      <c r="E33" s="12"/>
      <c r="F33" s="62">
        <f ca="1">IF(C33=0,1,(COUNTIF(H11:H32,TRUE)+COUNTIF(H11:H32,"Complete")) / (C33))</f>
        <v>1</v>
      </c>
      <c r="G33" s="61"/>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5" x14ac:dyDescent="0.35"/>
  <sheetData>
    <row r="1" spans="1:21" x14ac:dyDescent="0.35">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35">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35">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35">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db22a1-4f57-41d0-ac3e-b7fef307f478">
      <Terms xmlns="http://schemas.microsoft.com/office/infopath/2007/PartnerControls"/>
    </lcf76f155ced4ddcb4097134ff3c332f>
    <TaxCatchAll xmlns="34017cac-9bdc-4606-90e6-e39883ea1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9C88BDC19570428648E19263294035" ma:contentTypeVersion="16" ma:contentTypeDescription="Create a new document." ma:contentTypeScope="" ma:versionID="0f18e8313310fbd5722a6ef30c87d7d1">
  <xsd:schema xmlns:xsd="http://www.w3.org/2001/XMLSchema" xmlns:xs="http://www.w3.org/2001/XMLSchema" xmlns:p="http://schemas.microsoft.com/office/2006/metadata/properties" xmlns:ns2="abdb22a1-4f57-41d0-ac3e-b7fef307f478" xmlns:ns3="34017cac-9bdc-4606-90e6-e39883ea11e0" targetNamespace="http://schemas.microsoft.com/office/2006/metadata/properties" ma:root="true" ma:fieldsID="9dde254ad46a709befe6be85992cb772" ns2:_="" ns3:_="">
    <xsd:import namespace="abdb22a1-4f57-41d0-ac3e-b7fef307f478"/>
    <xsd:import namespace="34017cac-9bdc-4606-90e6-e39883ea11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b22a1-4f57-41d0-ac3e-b7fef307f4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46416b6-1681-4afb-a85d-a84fd3a619d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017cac-9bdc-4606-90e6-e39883ea11e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237fe81-7676-40cc-b21a-998e2ac7935a}" ma:internalName="TaxCatchAll" ma:showField="CatchAllData" ma:web="34017cac-9bdc-4606-90e6-e39883ea11e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987EB-9281-4316-AA49-AC7F320BB41E}">
  <ds:schemaRefs>
    <ds:schemaRef ds:uri="http://schemas.microsoft.com/office/2006/metadata/properties"/>
    <ds:schemaRef ds:uri="http://schemas.microsoft.com/office/infopath/2007/PartnerControls"/>
    <ds:schemaRef ds:uri="abdb22a1-4f57-41d0-ac3e-b7fef307f478"/>
    <ds:schemaRef ds:uri="34017cac-9bdc-4606-90e6-e39883ea11e0"/>
  </ds:schemaRefs>
</ds:datastoreItem>
</file>

<file path=customXml/itemProps2.xml><?xml version="1.0" encoding="utf-8"?>
<ds:datastoreItem xmlns:ds="http://schemas.openxmlformats.org/officeDocument/2006/customXml" ds:itemID="{576ED4F6-23C1-4946-B61C-4123BAB43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b22a1-4f57-41d0-ac3e-b7fef307f478"/>
    <ds:schemaRef ds:uri="34017cac-9bdc-4606-90e6-e39883ea1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8E724E-3EC9-439D-9CCC-089A6F1BE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Scott Pridgen</cp:lastModifiedBy>
  <dcterms:created xsi:type="dcterms:W3CDTF">2025-02-26T21:42:55Z</dcterms:created>
  <dcterms:modified xsi:type="dcterms:W3CDTF">2025-03-25T14:38:45Z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0x010100829C88BDC19570428648E19263294035</vt:lpwstr>
  </property>
  <property fmtid="{D5CDD505-2E9C-101B-9397-08002B2CF9AE}" pid="3" name="MediaServiceImageTags">
    <vt:lpwstr/>
  </property>
</Properties>
</file>