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https://3052938424-my.sharepoint.com/personal/ceo_keyshealthystart_org/Documents/Grant Documents/Grants/Grants/HSAB/"/>
    </mc:Choice>
  </mc:AlternateContent>
  <xr:revisionPtr revIDLastSave="1" documentId="8_{C9FEDC72-2DBD-4A1D-B781-93DA30B38542}" xr6:coauthVersionLast="36" xr6:coauthVersionMax="36" xr10:uidLastSave="{3C2CED38-8790-4F27-A0AB-44B9E508BC97}"/>
  <workbookProtection lockStructure="1"/>
  <bookViews>
    <workbookView xWindow="0" yWindow="0" windowWidth="17256" windowHeight="5556"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H31" i="3" s="1"/>
  <c r="R1" i="4"/>
  <c r="Q1" i="4"/>
  <c r="O1" i="4"/>
  <c r="N1" i="4"/>
  <c r="H23" i="3" s="1"/>
  <c r="L1" i="4"/>
  <c r="K1" i="4"/>
  <c r="H22" i="3" s="1"/>
  <c r="I1" i="4"/>
  <c r="H1" i="4"/>
  <c r="H21" i="3" s="1"/>
  <c r="F1" i="4"/>
  <c r="E1" i="4"/>
  <c r="C1" i="4"/>
  <c r="B1" i="4"/>
  <c r="C33" i="3"/>
  <c r="H32" i="3"/>
  <c r="H30" i="3"/>
  <c r="H29" i="3"/>
  <c r="H28" i="3"/>
  <c r="H27" i="3"/>
  <c r="H25" i="3"/>
  <c r="H24" i="3"/>
  <c r="H18" i="3"/>
  <c r="H17" i="3"/>
  <c r="H16" i="3"/>
  <c r="H15" i="3"/>
  <c r="H14" i="3"/>
  <c r="H13" i="3"/>
  <c r="H11" i="3"/>
  <c r="H26" i="3" l="1"/>
  <c r="H12" i="3"/>
  <c r="H19" i="3"/>
  <c r="H20" i="3"/>
  <c r="C11" i="2"/>
  <c r="C14" i="2" s="1"/>
  <c r="F33" i="3" l="1"/>
  <c r="E11" i="2" s="1"/>
  <c r="E14" i="2" s="1"/>
  <c r="I15" i="2" s="1"/>
  <c r="BF11" i="2"/>
  <c r="U12" i="2" l="1"/>
  <c r="X12" i="2"/>
  <c r="W12" i="2"/>
  <c r="BB12" i="2"/>
  <c r="Y12" i="2"/>
  <c r="AP12" i="2"/>
  <c r="AU12" i="2"/>
  <c r="AA12" i="2"/>
  <c r="AY12" i="2"/>
  <c r="N12" i="2"/>
  <c r="K12" i="2"/>
  <c r="AQ12" i="2"/>
  <c r="P12" i="2"/>
  <c r="I12" i="2"/>
  <c r="J12" i="2"/>
  <c r="L12" i="2"/>
  <c r="AZ12" i="2"/>
  <c r="AE12" i="2"/>
  <c r="AJ12" i="2"/>
  <c r="BA12" i="2"/>
  <c r="G12" i="2"/>
  <c r="BC12" i="2"/>
  <c r="AC12" i="2"/>
  <c r="Z12" i="2"/>
  <c r="T12" i="2"/>
  <c r="AF12" i="2"/>
  <c r="M12" i="2"/>
  <c r="AS12" i="2"/>
  <c r="AR12" i="2"/>
  <c r="R12" i="2"/>
  <c r="AV12" i="2"/>
  <c r="AD12" i="2"/>
  <c r="AO12" i="2"/>
  <c r="AI12" i="2"/>
  <c r="AK12" i="2"/>
  <c r="AX12" i="2"/>
  <c r="BD12" i="2"/>
  <c r="Q12" i="2"/>
  <c r="O12" i="2"/>
  <c r="S12" i="2"/>
  <c r="AW12" i="2"/>
  <c r="AG12" i="2"/>
  <c r="AM12" i="2"/>
  <c r="V12" i="2"/>
  <c r="AB12" i="2"/>
  <c r="H12" i="2"/>
  <c r="AH12" i="2"/>
  <c r="AT12" i="2"/>
  <c r="AN12" i="2"/>
  <c r="AL12" i="2"/>
  <c r="J15" i="2"/>
  <c r="AI15" i="2"/>
  <c r="O15" i="2"/>
  <c r="Y15" i="2"/>
  <c r="AQ15" i="2"/>
  <c r="W15" i="2"/>
  <c r="AF15" i="2"/>
  <c r="Z15" i="2"/>
  <c r="N15" i="2"/>
  <c r="AY15" i="2"/>
  <c r="U15" i="2"/>
  <c r="AE15" i="2"/>
  <c r="AN15" i="2"/>
  <c r="AH15" i="2"/>
  <c r="V15" i="2"/>
  <c r="L15" i="2"/>
  <c r="AC15" i="2"/>
  <c r="AM15" i="2"/>
  <c r="AV15" i="2"/>
  <c r="AX15" i="2"/>
  <c r="AD15" i="2"/>
  <c r="AZ15" i="2"/>
  <c r="X15" i="2"/>
  <c r="AK15" i="2"/>
  <c r="BD15" i="2"/>
  <c r="AL15" i="2"/>
  <c r="K15" i="2"/>
  <c r="AB15" i="2"/>
  <c r="AS15" i="2"/>
  <c r="BC15" i="2"/>
  <c r="Q15" i="2"/>
  <c r="R15" i="2"/>
  <c r="AT15" i="2"/>
  <c r="M15" i="2"/>
  <c r="T15" i="2"/>
  <c r="AU15" i="2"/>
  <c r="AO15" i="2"/>
  <c r="S15" i="2"/>
  <c r="AJ15" i="2"/>
  <c r="BA15" i="2"/>
  <c r="H15" i="2"/>
  <c r="AG15" i="2"/>
  <c r="AP15" i="2"/>
  <c r="BB15" i="2"/>
  <c r="AA15" i="2"/>
  <c r="AR15" i="2"/>
  <c r="G15" i="2"/>
  <c r="P15" i="2"/>
  <c r="AW15" i="2"/>
</calcChain>
</file>

<file path=xl/sharedStrings.xml><?xml version="1.0" encoding="utf-8"?>
<sst xmlns="http://schemas.openxmlformats.org/spreadsheetml/2006/main" count="120" uniqueCount="95">
  <si>
    <t>3733fbe2d78a7f938107b48dbe8c347032a5326a8bf3f39ab5702051f4e7e1c473558f3063ddbfa35d97ad0b9d663a7b1aaabbd3d981e760f0c5a3a5acc61f25onc2YuBRdJQK1kL5CfEluCR+PInMR0Q+Ef16p5O/n7Cq6Myzvs6f9JgZK/JogBKI</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</si>
  <si>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</si>
  <si>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</si>
  <si>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</si>
  <si>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</si>
  <si>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</si>
  <si>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</si>
  <si>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</si>
  <si>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</si>
  <si>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</si>
  <si>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</si>
  <si>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</si>
  <si>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</si>
  <si>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</si>
  <si>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</si>
  <si>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</si>
  <si>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</si>
  <si>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</si>
  <si>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</si>
  <si>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</si>
  <si>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</si>
  <si>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</si>
  <si>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</si>
  <si>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</si>
  <si>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</si>
  <si>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</si>
  <si>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</si>
  <si>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</si>
  <si>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</si>
  <si>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</si>
  <si>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</si>
  <si>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</si>
  <si>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</si>
  <si>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</si>
  <si>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</si>
  <si>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</si>
  <si>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</si>
  <si>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</si>
  <si>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</si>
  <si>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</si>
  <si>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</si>
  <si>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</si>
  <si>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</si>
  <si>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</si>
  <si>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</si>
  <si>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</si>
  <si>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</si>
  <si>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</si>
  <si>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</si>
  <si>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</si>
  <si>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</si>
  <si>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</si>
  <si>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</si>
  <si>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</si>
  <si>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</si>
  <si>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</si>
  <si>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</si>
  <si>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</si>
  <si>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</si>
  <si>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</si>
  <si>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</si>
  <si>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</si>
  <si>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</si>
  <si>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</si>
  <si>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</si>
  <si>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</si>
  <si>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</si>
  <si>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</si>
  <si>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</si>
  <si>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</si>
  <si>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</si>
  <si>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</si>
  <si>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</si>
  <si>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</si>
  <si>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</si>
  <si>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</si>
  <si>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</si>
  <si>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</si>
  <si>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</si>
  <si>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$145,040.00</t>
  </si>
  <si>
    <t>The Florida Keys Healthy Start Coalition unites people and resources to improve the health and well-being of pregnant women, children, and their families in Monroe County.</t>
  </si>
  <si>
    <t>1) Healthy Start: Care coordination, childbirth education, support with finding a provider and navigating the insurance system, nutrition and addiction referral, breastfeeding education, newborn support, and parent education. This year we have added a fatherhood program. 
2) Healthy Babies: subsidized prenatal care, pregnancy and labor support, PMAD mental health services, transportation to appointments, childbirth and breastfeeding education, lactation counseling and support, and labor and postpartum doula services. 
3) Keys To Kids’ Safety: addresses home, bike, vehicle, water, sleep, and food safety through community outreach and educational events as well as by providing child safety resources such as car seats, bicycle helmets, home safety items, and beds for safe infant sleep to parents and their new families. 
4) Keys to Growing Kids: Tot Time early childhood educational playgroups, Wiggles &amp; Giggles gross motor skills building program, and one-on-one parenting support.
5) Keys to Supporting Families: addresses essential baby items and supplies such as diapers and formula, allowing a family's limited income to go to rent or other basic needs. 
6) Keys to Hope: Immediate and long-term support for families experiencing infant/child loss. This year we have added FIMR (Fetal and Infant Mortality Review) Board to this program.
As the experts in maternal and child health, FKHSC provides education and outreach to the entire community.</t>
  </si>
  <si>
    <t xml:space="preserve">The Florida Keys Healthy Start Coalition was founded in 1992 to provide needed prenatal and infant care services in a community with unique geographic and socioeconomic challenges. 33 years later, FKHSC remains a constant in the Keys community providing preventative services and support to ensure babies are born healthy to prepared parents, and that families in the Keys are educated, empowered, and thriving. Each year we work with over 75% of the babies born in Monroe County and serve families until their children reach kindergarten resulting in thousands of children served annually.
As a prevention agency in our community, we have grown from our flagship Healthy Start program to offering 6 core programs with 15 initiatives that meet families where they are. We offer care coordination, case management, pregnancy and labor support, mental health counseling, labor doula services, postpartum doula services, transportation to prenatal, postpartum, and infant wellness appointments, child safety education and equipment, childbirth and breastfeeding education, parenting resources, and bereavement support for families coping with the loss of a child. These services grow and evolve as the needs of our families grow and evolve, keeping with the goal of educating and supporting the health and well-being of pregnant women, parents, children, and families. 
 At the heart of our work is the belief that every baby deserves a healthy start in life. Ensuring every Keys baby gets a healthy start does not mean that all negative birth outcomes will be eliminated. Pregnancy and birth are unpredictable, and no amount of care or planning can prevent the unexpected. In addition, many families in Monroe County are at an increasing risk for maternal and infant health challenges due to a general lack of access to medical providers, professionals, services, and resources combined with a high cost of living, rural and remoteness, and the ever-changing economy of the Keys. FKHSC addresses those challenges head-on. Ensuring every Keys baby gets a healthy start also means preventing pregnancy and birth complications whenever possible, supporting families when challenges arise, connecting and referring families to other agencies and services, and continuing to help families as their children grow.
Our Healthy Babies program combined with our Healthy Start program leads the way in addressing the health of our community's pregnant families. It consists of prenatal medical care through vendor agreements with medical providers for 10 prenatal 1 postpartum and labs. PMAD services with trained professionals to provide mental health support for mothers and families. Transportation to and from appointments (prenatal, postpartum, well baby, sick baby). Education classes on lactation and childbirth virtually and in person. Nutrition and lactation support with home visits for pumping, breastfeeding, starting solids and nutritional support for families. Community Doula program supporting from 30 weeks to 8 weeks postpartum and through the entirety of labor. This fall we are launching our pilot program for postpartum doulas and continuing their training and support. Our goal with Healthy Babies is to ensure that mother and baby are getting the medical support they need along with providing trained professionals who can be a resource for them. Pregnancy is a vulnerable time in life and research has proven that establishing a supportive healthy pregnancy and birth has lasting effects on the family and the community. 
We work with different community agencies and organizations to meet our mission. We do this through partnerships on outreach and education with all 6 of our current programs. As our work with the Florida Keys Maternal Collaborative helps address short-term and long-term solutions to access to medical care challenges we continue to look for sustainable systems that can provide multifaceted care to our community. While this work continues The Florida Keys Healthy Start Coalition's Healthy Babies program is here for families right now providing prenatal care and birth support, labor doulas, mental health services, transportation to out-of-county specialty appointments, breastfeeding support, bereavement support, and training additional maternal and infant health professionals. Pregnancy does not have a pause button. Through these services, FKHSC will do everything within our power to keep pregnant women, infants, and their families as safe and healthy as possible. </t>
  </si>
  <si>
    <t>We have experienced some significant changes in terms of service expansion and staff adjustments. Our labor doula program, which was initially in the pilot phase, has now expanded to full county-wide coverage. This transition reflects our commitment to providing essential services to a larger population.
On the staff front, we have seen a reduction of 1.5 positions due to personal needs of staff members. Despite the reduction in staff, there has been no negative impact on the services we provide. Our dedicated team members have stepped up, assuming additional responsibilities to ensure that families in the Keys continue to receive the care and support they need.</t>
  </si>
  <si>
    <t>The Florida Keys Healthy Start Coalition plans to use the requested amount for our Healthy Babies program focusing on the physical and mental health of pregnant women, infants, and their families. Healthy Babies provides services including: prenatal care, pregnancy and labor support, individual and family PMAD mental health services, transportation services for medical appointments, childbirth education, breastfeeding support, and doula support services for prenatal, labor, postpartum, and in the event of loss/bereavement. HSAB funds will partially cover the cost of this program providing vital solutions to barriers in health care services for families in the Keys. Our Healthy Babies program ensures infants are born healthy to prepared, educated, and supported parents. These critical health services help to prevent sickness, death, and emergency transportation to Miami for urgent specialized care.</t>
  </si>
  <si>
    <t>Yes, our agency has experienced a decrease in funding in 2025. This is primarily due to changes in Medicaid eligibility following the expiration of the COVID-era policies. As a result, fewer families in our community are eligible for Medicaid, which has impacted our Healthy Start Momcare Network funding, as it is based on a fee-for-service model for Medicaid-eligible families. To date, we anticipate a decrease in funding of approximately $100,000 to $120,000. These families will continue to receive services through our Department of Health (DOH) fixed-price contract, meaning that the Coalition will maintain the same level of services, but with a significant reduction in funding.
In addition to this decrease, our funding through the Health Foundation of South Florida collaborative will be closing out in August. This will further decrease our FY 25-26 funding by an additional $100,000. Their priorities have shifted for the next two years, which is why the funding will not continue.</t>
  </si>
  <si>
    <t>Yes, Monroe County Sheriff's Shared Asset Forfeiture Fund $10,000</t>
  </si>
  <si>
    <t>Our target population includes all women in Monroe County of childbearing age; those considering becoming pregnant, or are currently pregnant, new parents and their infants to age five, regardless of income or socioeconomic status, as well as those who have experienced a poor birth outcome in the past. In addition, our team provides education and outreach to the entire community. The profile of a typical client helped by FKHSC is a single mother with limited family support who works two or more jobs, has no medical insurance, and has been identified as high risk for medical and/or social issues. If not for the assistance provided by the Healthy Babies program, she would not be able to afford, prenatal, labor or PMAD mental health support.  She has restricted or unreliable transportation and due to limited family support is disconnected from neighbors and community.</t>
  </si>
  <si>
    <t>Clients come through a variety of formal and informal referrals including other agencies, attending one of our outreach or safety events, doctor appointments, Healthy Start screening, and self-referral. The State of Florida mandates that OBGYN offices conduct a Healthy Start screen for new patients on their first prenatal visit; screens are reviewed weekly by Healthy Start staff and high-risk patients are contacted by our team. There is also a screed performed after the baby arrives as part of the birth certificate registration process. Families are contacted based on this information as well.</t>
  </si>
  <si>
    <t>178 hours of program services were contributed by 23 volunteers in the last year.</t>
  </si>
  <si>
    <t>- Access to prenatal care/high-risk appointments for 30 women and their 30 unborn children who would otherwise not receive such care
- Access to pregnancy care/labor doula support for 30 women and their 30 unborn or infant children who would otherwise not receive such care 
- Access to individual mental health services for up to 40 parents experiencing PMAD
- Access to 100 hours of group mental health services for PMAD prevention
- Access to transportation for up to 15 pregnant women and their 15 unborn or infant children
- Access to breastfeeding support for up to 40 pregnant women and their 40 infants
- Access to bereavement doula support for up to 5-10 families experiencing pregnancy or infant loss (dependent on needs)
- Five new postpartum doulas trained
-Three new labor doulas trained</t>
  </si>
  <si>
    <t>All Services are provided at no cost to families. There is no charge per unit to client. The cost that is provided below is the base cost of the service with out factoring in staff time. 
•	Service: Pregnancy/Postpartum Support Unit: Prenatal and Postpartum Sessions + Birth Cost for Service: $1500
•	Service: Individual Mental Health Services Unit: One hour counseling session Cost for Service: $100 - $150
•	Service: Group mental health services Unit: One hour session Cost for Service: $50
•	Service: Breastfeeding Support Unit: 1-2 hour sessions Cost for Service: $175-$225
•	Service: Bereavement support Unit: Labor and postpartum (as much time as they need) Cost for Service: $1,000-$3,000
•	Service: Subsidized prenatal care Unit: 10 visits + postpartum follow up Cost for Service: $2,500
•	Service: Childbirth and Lactation Education Class Unit: 3-6 hours Cost for Service: $ 150 per family</t>
  </si>
  <si>
    <t>8 full time and 5 part time</t>
  </si>
  <si>
    <t xml:space="preserve">Yes, due to funding cuts. If our fund were restored we would fill 3 additional positions. </t>
  </si>
  <si>
    <t>There is nothing additional to share at this time. 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</si>
</sst>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9">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2" fillId="4" borderId="0" xfId="0" applyFont="1" applyFill="1" applyAlignment="1">
      <alignment horizontal="center" vertical="center" wrapText="1"/>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xf numFmtId="49" fontId="5" fillId="3" borderId="3" xfId="0" applyNumberFormat="1" applyFont="1" applyFill="1" applyBorder="1" applyAlignment="1" applyProtection="1">
      <alignment horizontal="left" vertical="center" wrapText="1" indent="1"/>
      <protection locked="0"/>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10" workbookViewId="0">
      <selection activeCell="B16" sqref="B16:E16"/>
    </sheetView>
  </sheetViews>
  <sheetFormatPr defaultRowHeight="15" x14ac:dyDescent="0.25"/>
  <cols>
    <col min="2" max="5" width="25" customWidth="1"/>
    <col min="702" max="702" width="9.08984375" hidden="1"/>
  </cols>
  <sheetData>
    <row r="8" spans="2:5" ht="31.95" customHeight="1" x14ac:dyDescent="0.25">
      <c r="B8" s="38" t="s">
        <v>1</v>
      </c>
      <c r="C8" s="39"/>
      <c r="D8" s="39"/>
      <c r="E8" s="39"/>
    </row>
    <row r="10" spans="2:5" ht="28.2" x14ac:dyDescent="0.25">
      <c r="B10" s="2" t="s">
        <v>2</v>
      </c>
    </row>
    <row r="12" spans="2:5" ht="409.6" customHeight="1" x14ac:dyDescent="0.25">
      <c r="B12" s="40" t="s">
        <v>3</v>
      </c>
      <c r="C12" s="40"/>
      <c r="D12" s="40"/>
      <c r="E12" s="40"/>
    </row>
    <row r="14" spans="2:5" ht="28.2" x14ac:dyDescent="0.25">
      <c r="B14" s="2" t="s">
        <v>4</v>
      </c>
    </row>
    <row r="16" spans="2:5" ht="16.05" customHeight="1" x14ac:dyDescent="0.25">
      <c r="B16" s="41" t="s">
        <v>5</v>
      </c>
      <c r="C16" s="39"/>
      <c r="D16" s="39"/>
      <c r="E16" s="39"/>
    </row>
    <row r="702" spans="702:702" x14ac:dyDescent="0.2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 x14ac:dyDescent="0.25"/>
  <cols>
    <col min="2" max="3" width="20" customWidth="1"/>
    <col min="4" max="4" width="9.08984375" hidden="1"/>
    <col min="5" max="5" width="20" customWidth="1"/>
    <col min="6" max="6" width="2" customWidth="1"/>
    <col min="7" max="56" width="1" customWidth="1"/>
    <col min="57" max="57" width="2" customWidth="1"/>
    <col min="58" max="58" width="20" customWidth="1"/>
  </cols>
  <sheetData>
    <row r="2" spans="2:58" hidden="1" x14ac:dyDescent="0.25"/>
    <row r="3" spans="2:58" hidden="1" x14ac:dyDescent="0.25"/>
    <row r="4" spans="2:58" hidden="1" x14ac:dyDescent="0.25"/>
    <row r="5" spans="2:58" hidden="1" x14ac:dyDescent="0.25"/>
    <row r="6" spans="2:58" hidden="1" x14ac:dyDescent="0.25"/>
    <row r="7" spans="2:58" hidden="1" x14ac:dyDescent="0.25"/>
    <row r="8" spans="2:58" ht="28.2" x14ac:dyDescent="0.25">
      <c r="B8" s="2" t="s">
        <v>7</v>
      </c>
    </row>
    <row r="10" spans="2:58" ht="31.95" customHeight="1" x14ac:dyDescent="0.25">
      <c r="B10" s="5" t="s">
        <v>8</v>
      </c>
      <c r="C10" s="5" t="s">
        <v>9</v>
      </c>
      <c r="D10" s="5" t="s">
        <v>10</v>
      </c>
      <c r="E10" s="5" t="s">
        <v>11</v>
      </c>
      <c r="F10" s="51" t="s">
        <v>12</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 t="s">
        <v>13</v>
      </c>
    </row>
    <row r="11" spans="2:58" x14ac:dyDescent="0.25">
      <c r="B11" s="42">
        <v>1</v>
      </c>
      <c r="C11" s="43">
        <f>'1'!C33</f>
        <v>19</v>
      </c>
      <c r="D11" s="43"/>
      <c r="E11" s="43">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4" t="str">
        <f ca="1">IF(E11= 1, "Complete: no errors",IF(COUNTIF(INDIRECT("'"&amp;B11:B13&amp;"'!H11:H12"),"*"&amp;"response"&amp;"*"),"Errors present","No errors"))</f>
        <v>Complete: no errors</v>
      </c>
    </row>
    <row r="12" spans="2:58" x14ac:dyDescent="0.25">
      <c r="B12" s="42"/>
      <c r="C12" s="43"/>
      <c r="D12" s="43"/>
      <c r="E12" s="43"/>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4"/>
    </row>
    <row r="13" spans="2:58" x14ac:dyDescent="0.25">
      <c r="B13" s="42"/>
      <c r="C13" s="43"/>
      <c r="D13" s="43"/>
      <c r="E13" s="43"/>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4"/>
    </row>
    <row r="14" spans="2:58" ht="17.399999999999999" x14ac:dyDescent="0.25">
      <c r="B14" s="45" t="s">
        <v>6</v>
      </c>
      <c r="C14" s="47">
        <f>SUM(C11:C13)</f>
        <v>19</v>
      </c>
      <c r="D14" s="47"/>
      <c r="E14" s="47">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9"/>
    </row>
    <row r="15" spans="2:58" ht="17.399999999999999" x14ac:dyDescent="0.25">
      <c r="B15" s="46"/>
      <c r="C15" s="48"/>
      <c r="D15" s="48"/>
      <c r="E15" s="48"/>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0"/>
    </row>
    <row r="16" spans="2:58" ht="17.399999999999999" x14ac:dyDescent="0.25">
      <c r="B16" s="46"/>
      <c r="C16" s="48"/>
      <c r="D16" s="48"/>
      <c r="E16" s="48"/>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0"/>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topLeftCell="C1" workbookViewId="0">
      <pane ySplit="10" topLeftCell="A11" activePane="bottomLeft" state="frozen"/>
      <selection pane="bottomLeft" activeCell="G36" sqref="G36"/>
    </sheetView>
  </sheetViews>
  <sheetFormatPr defaultRowHeight="15" x14ac:dyDescent="0.25"/>
  <cols>
    <col min="2" max="2" width="9.08984375" hidden="1"/>
    <col min="3" max="3" width="10" customWidth="1"/>
    <col min="4" max="4" width="66" customWidth="1"/>
    <col min="5" max="5" width="9.08984375" hidden="1"/>
    <col min="6" max="6" width="25" customWidth="1"/>
    <col min="7" max="7" width="66" customWidth="1"/>
    <col min="8" max="8" width="40" customWidth="1"/>
    <col min="9" max="9" width="9.08984375" hidden="1"/>
  </cols>
  <sheetData>
    <row r="2" spans="2:9" ht="28.2" x14ac:dyDescent="0.25">
      <c r="C2" s="2" t="s">
        <v>14</v>
      </c>
    </row>
    <row r="3" spans="2:9" hidden="1" x14ac:dyDescent="0.25"/>
    <row r="4" spans="2:9" hidden="1" x14ac:dyDescent="0.25"/>
    <row r="5" spans="2:9" hidden="1" x14ac:dyDescent="0.25"/>
    <row r="6" spans="2:9" hidden="1" x14ac:dyDescent="0.25"/>
    <row r="7" spans="2:9" hidden="1" x14ac:dyDescent="0.25"/>
    <row r="8" spans="2:9" hidden="1" x14ac:dyDescent="0.25"/>
    <row r="10" spans="2:9" ht="31.95" customHeight="1" x14ac:dyDescent="0.25">
      <c r="C10" s="5" t="s">
        <v>15</v>
      </c>
      <c r="D10" s="5" t="s">
        <v>16</v>
      </c>
      <c r="E10" s="5" t="s">
        <v>10</v>
      </c>
      <c r="F10" s="6" t="s">
        <v>17</v>
      </c>
      <c r="G10" s="6" t="s">
        <v>18</v>
      </c>
      <c r="H10" s="6" t="s">
        <v>19</v>
      </c>
      <c r="I10" t="s">
        <v>10</v>
      </c>
    </row>
    <row r="11" spans="2:9" ht="19.95" customHeight="1" x14ac:dyDescent="0.25">
      <c r="B11" s="1"/>
      <c r="C11" s="52" t="s">
        <v>20</v>
      </c>
      <c r="D11" s="53"/>
      <c r="E11" s="54"/>
      <c r="F11" s="9"/>
      <c r="G11" s="10"/>
      <c r="H11" s="14" t="str">
        <f>IF(AND(ISBLANK(F11),ISBLANK(G11)),"?", "Anything entered in this row will be ignored")</f>
        <v>?</v>
      </c>
      <c r="I11" s="1">
        <v>-1</v>
      </c>
    </row>
    <row r="12" spans="2:9" ht="195" x14ac:dyDescent="0.25">
      <c r="B12" s="1">
        <v>1257726</v>
      </c>
      <c r="C12" s="3" t="s">
        <v>21</v>
      </c>
      <c r="D12" s="13" t="s">
        <v>22</v>
      </c>
      <c r="E12" s="4"/>
      <c r="F12" s="7" t="s">
        <v>62</v>
      </c>
      <c r="G12" s="58" t="s">
        <v>79</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45" x14ac:dyDescent="0.25">
      <c r="B13" s="1">
        <v>1257730</v>
      </c>
      <c r="C13" s="3" t="s">
        <v>24</v>
      </c>
      <c r="D13" s="13" t="s">
        <v>25</v>
      </c>
      <c r="E13" s="4"/>
      <c r="F13" s="7" t="s">
        <v>23</v>
      </c>
      <c r="G13" s="58" t="s">
        <v>80</v>
      </c>
      <c r="H13" s="14" t="str">
        <f ca="1">IF(AND(
            OR(OFFSET($H13,0,-2) = "-",OFFSET($H13,0,-2) = ""),OFFSET($H13,0,-1) = ""),"Incomplete","Complete")</f>
        <v>Complete</v>
      </c>
      <c r="I13" s="1">
        <v>0</v>
      </c>
    </row>
    <row r="14" spans="2:9" ht="360" x14ac:dyDescent="0.25">
      <c r="B14" s="1">
        <v>1257731</v>
      </c>
      <c r="C14" s="3" t="s">
        <v>26</v>
      </c>
      <c r="D14" s="13" t="s">
        <v>27</v>
      </c>
      <c r="E14" s="4"/>
      <c r="F14" s="7" t="s">
        <v>23</v>
      </c>
      <c r="G14" s="58" t="s">
        <v>81</v>
      </c>
      <c r="H14" s="14" t="str">
        <f ca="1">IF(AND(
            OR(OFFSET($H14,0,-2) = "-",OFFSET($H14,0,-2) = ""),OFFSET($H14,0,-1) = ""),"Incomplete","Complete")</f>
        <v>Complete</v>
      </c>
      <c r="I14" s="1">
        <v>1</v>
      </c>
    </row>
    <row r="15" spans="2:9" ht="195" x14ac:dyDescent="0.25">
      <c r="B15" s="1">
        <v>1254674</v>
      </c>
      <c r="C15" s="3" t="s">
        <v>28</v>
      </c>
      <c r="D15" s="13" t="s">
        <v>29</v>
      </c>
      <c r="E15" s="4"/>
      <c r="F15" s="7" t="s">
        <v>23</v>
      </c>
      <c r="G15" s="58" t="s">
        <v>84</v>
      </c>
      <c r="H15" s="14" t="str">
        <f ca="1">IF(AND(
            OR(OFFSET($H15,0,-2) = "-",OFFSET($H15,0,-2) = ""),OFFSET($H15,0,-1) = ""),"Incomplete","Complete")</f>
        <v>Complete</v>
      </c>
      <c r="I15" s="1">
        <v>0</v>
      </c>
    </row>
    <row r="16" spans="2:9" ht="19.95" customHeight="1" x14ac:dyDescent="0.25">
      <c r="B16" s="1"/>
      <c r="C16" s="52" t="s">
        <v>30</v>
      </c>
      <c r="D16" s="53"/>
      <c r="E16" s="54"/>
      <c r="F16" s="9"/>
      <c r="G16" s="10"/>
      <c r="H16" s="14" t="str">
        <f>IF(AND(ISBLANK(F16),ISBLANK(G16)),"?", "Anything entered in this row will be ignored")</f>
        <v>?</v>
      </c>
      <c r="I16" s="1">
        <v>-1</v>
      </c>
    </row>
    <row r="17" spans="2:9" ht="409.6" x14ac:dyDescent="0.25">
      <c r="B17" s="1">
        <v>1257715</v>
      </c>
      <c r="C17" s="3" t="s">
        <v>31</v>
      </c>
      <c r="D17" s="13" t="s">
        <v>32</v>
      </c>
      <c r="E17" s="4"/>
      <c r="F17" s="7" t="s">
        <v>23</v>
      </c>
      <c r="G17" s="58" t="s">
        <v>82</v>
      </c>
      <c r="H17" s="14" t="str">
        <f ca="1">IF(AND(
            OR(OFFSET($H17,0,-2) = "-",OFFSET($H17,0,-2) = ""),OFFSET($H17,0,-1) = ""),"Incomplete","Complete")</f>
        <v>Complete</v>
      </c>
      <c r="I17" s="1">
        <v>1</v>
      </c>
    </row>
    <row r="18" spans="2:9" ht="19.95" customHeight="1" x14ac:dyDescent="0.25">
      <c r="B18" s="1"/>
      <c r="C18" s="52" t="s">
        <v>33</v>
      </c>
      <c r="D18" s="53"/>
      <c r="E18" s="54"/>
      <c r="F18" s="9"/>
      <c r="G18" s="10"/>
      <c r="H18" s="14" t="str">
        <f>IF(AND(ISBLANK(F18),ISBLANK(G18)),"?", "Anything entered in this row will be ignored")</f>
        <v>?</v>
      </c>
      <c r="I18" s="1">
        <v>-1</v>
      </c>
    </row>
    <row r="19" spans="2:9" ht="45" x14ac:dyDescent="0.25">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5">
      <c r="B20" s="1">
        <v>1257734</v>
      </c>
      <c r="C20" s="3" t="s">
        <v>36</v>
      </c>
      <c r="D20" s="13" t="s">
        <v>37</v>
      </c>
      <c r="E20" s="4"/>
      <c r="F20" s="7" t="s">
        <v>67</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135" x14ac:dyDescent="0.25">
      <c r="B21" s="1">
        <v>1257738</v>
      </c>
      <c r="C21" s="3" t="s">
        <v>38</v>
      </c>
      <c r="D21" s="13" t="s">
        <v>39</v>
      </c>
      <c r="E21" s="4"/>
      <c r="F21" s="7" t="s">
        <v>69</v>
      </c>
      <c r="G21" s="58" t="s">
        <v>83</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210" x14ac:dyDescent="0.25">
      <c r="B22" s="1">
        <v>1257740</v>
      </c>
      <c r="C22" s="3" t="s">
        <v>40</v>
      </c>
      <c r="D22" s="13" t="s">
        <v>41</v>
      </c>
      <c r="E22" s="4"/>
      <c r="F22" s="7" t="s">
        <v>71</v>
      </c>
      <c r="G22" s="58" t="s">
        <v>85</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5">
      <c r="B23" s="1">
        <v>1258124</v>
      </c>
      <c r="C23" s="3" t="s">
        <v>42</v>
      </c>
      <c r="D23" s="13" t="s">
        <v>43</v>
      </c>
      <c r="E23" s="4"/>
      <c r="F23" s="7" t="s">
        <v>73</v>
      </c>
      <c r="G23" s="58" t="s">
        <v>86</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180" x14ac:dyDescent="0.25">
      <c r="B24" s="1">
        <v>1258128</v>
      </c>
      <c r="C24" s="3" t="s">
        <v>44</v>
      </c>
      <c r="D24" s="13" t="s">
        <v>45</v>
      </c>
      <c r="E24" s="4"/>
      <c r="F24" s="7" t="s">
        <v>23</v>
      </c>
      <c r="G24" s="58" t="s">
        <v>87</v>
      </c>
      <c r="H24" s="14" t="str">
        <f ca="1">IF(AND(
            OR(OFFSET($H24,0,-2) = "-",OFFSET($H24,0,-2) = ""),OFFSET($H24,0,-1) = ""),"Incomplete","Complete")</f>
        <v>Complete</v>
      </c>
      <c r="I24" s="1">
        <v>0</v>
      </c>
    </row>
    <row r="25" spans="2:9" ht="120" x14ac:dyDescent="0.25">
      <c r="B25" s="1">
        <v>1258129</v>
      </c>
      <c r="C25" s="3" t="s">
        <v>46</v>
      </c>
      <c r="D25" s="13" t="s">
        <v>47</v>
      </c>
      <c r="E25" s="4"/>
      <c r="F25" s="7" t="s">
        <v>23</v>
      </c>
      <c r="G25" s="58" t="s">
        <v>88</v>
      </c>
      <c r="H25" s="14" t="str">
        <f ca="1">IF(AND(
            OR(OFFSET($H25,0,-2) = "-",OFFSET($H25,0,-2) = ""),OFFSET($H25,0,-1) = ""),"Incomplete","Complete")</f>
        <v>Complete</v>
      </c>
      <c r="I25" s="1">
        <v>1</v>
      </c>
    </row>
    <row r="26" spans="2:9" ht="60" x14ac:dyDescent="0.25">
      <c r="B26" s="1">
        <v>1258132</v>
      </c>
      <c r="C26" s="3" t="s">
        <v>48</v>
      </c>
      <c r="D26" s="13" t="s">
        <v>49</v>
      </c>
      <c r="E26" s="4"/>
      <c r="F26" s="7" t="s">
        <v>67</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5">
      <c r="B27" s="1">
        <v>1258137</v>
      </c>
      <c r="C27" s="3" t="s">
        <v>50</v>
      </c>
      <c r="D27" s="13" t="s">
        <v>51</v>
      </c>
      <c r="E27" s="4"/>
      <c r="F27" s="7" t="s">
        <v>23</v>
      </c>
      <c r="G27" s="58" t="s">
        <v>89</v>
      </c>
      <c r="H27" s="14" t="str">
        <f ca="1">IF(AND(
            OR(OFFSET($H27,0,-2) = "-",OFFSET($H27,0,-2) = ""),OFFSET($H27,0,-1) = ""),"Incomplete","Complete")</f>
        <v>Complete</v>
      </c>
      <c r="I27" s="1">
        <v>1</v>
      </c>
    </row>
    <row r="28" spans="2:9" ht="225" x14ac:dyDescent="0.25">
      <c r="B28" s="1">
        <v>1258139</v>
      </c>
      <c r="C28" s="3" t="s">
        <v>52</v>
      </c>
      <c r="D28" s="13" t="s">
        <v>53</v>
      </c>
      <c r="E28" s="4"/>
      <c r="F28" s="7" t="s">
        <v>23</v>
      </c>
      <c r="G28" s="58" t="s">
        <v>90</v>
      </c>
      <c r="H28" s="14" t="str">
        <f ca="1">IF(AND(
            OR(OFFSET($H28,0,-2) = "-",OFFSET($H28,0,-2) = ""),OFFSET($H28,0,-1) = ""),"Incomplete","Complete")</f>
        <v>Complete</v>
      </c>
      <c r="I28" s="1">
        <v>0</v>
      </c>
    </row>
    <row r="29" spans="2:9" ht="255" x14ac:dyDescent="0.25">
      <c r="B29" s="1">
        <v>1258141</v>
      </c>
      <c r="C29" s="3" t="s">
        <v>54</v>
      </c>
      <c r="D29" s="13" t="s">
        <v>55</v>
      </c>
      <c r="E29" s="4"/>
      <c r="F29" s="7" t="s">
        <v>23</v>
      </c>
      <c r="G29" s="58" t="s">
        <v>91</v>
      </c>
      <c r="H29" s="14" t="str">
        <f ca="1">IF(AND(
            OR(OFFSET($H29,0,-2) = "-",OFFSET($H29,0,-2) = ""),OFFSET($H29,0,-1) = ""),"Incomplete","Complete")</f>
        <v>Complete</v>
      </c>
      <c r="I29" s="1">
        <v>1</v>
      </c>
    </row>
    <row r="30" spans="2:9" ht="75" x14ac:dyDescent="0.25">
      <c r="B30" s="1">
        <v>1363343</v>
      </c>
      <c r="C30" s="3" t="s">
        <v>56</v>
      </c>
      <c r="D30" s="13" t="s">
        <v>57</v>
      </c>
      <c r="E30" s="4"/>
      <c r="F30" s="7" t="s">
        <v>23</v>
      </c>
      <c r="G30" s="58" t="s">
        <v>92</v>
      </c>
      <c r="H30" s="14" t="str">
        <f ca="1">IF(AND(
            OR(OFFSET($H30,0,-2) = "-",OFFSET($H30,0,-2) = ""),OFFSET($H30,0,-1) = ""),"Incomplete","Complete")</f>
        <v>Complete</v>
      </c>
      <c r="I30" s="1">
        <v>0</v>
      </c>
    </row>
    <row r="31" spans="2:9" ht="45" x14ac:dyDescent="0.25">
      <c r="B31" s="1">
        <v>1363448</v>
      </c>
      <c r="C31" s="3" t="s">
        <v>58</v>
      </c>
      <c r="D31" s="13" t="s">
        <v>59</v>
      </c>
      <c r="E31" s="4"/>
      <c r="F31" s="7" t="s">
        <v>66</v>
      </c>
      <c r="G31" s="58" t="s">
        <v>93</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5">
      <c r="B32" s="1">
        <v>1258142</v>
      </c>
      <c r="C32" s="3" t="s">
        <v>60</v>
      </c>
      <c r="D32" s="13" t="s">
        <v>61</v>
      </c>
      <c r="E32" s="4"/>
      <c r="F32" s="7" t="s">
        <v>23</v>
      </c>
      <c r="G32" s="58" t="s">
        <v>94</v>
      </c>
      <c r="H32" s="14" t="str">
        <f ca="1">IF(AND(
            OR(OFFSET($H32,0,-2) = "-",OFFSET($H32,0,-2) = ""),OFFSET($H32,0,-1) = ""),"Incomplete","Complete")</f>
        <v>Complete</v>
      </c>
      <c r="I32" s="1">
        <v>0</v>
      </c>
    </row>
    <row r="33" spans="2:8" ht="27" customHeight="1" x14ac:dyDescent="0.25">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32">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5"/>
  <sheetData>
    <row r="1" spans="1:21" x14ac:dyDescent="0.25">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5">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5">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5">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89AA2CF83A2F4A942F6E9AAEDA004B" ma:contentTypeVersion="19" ma:contentTypeDescription="Create a new document." ma:contentTypeScope="" ma:versionID="73f9d916067950a7ceb3fe93e3ec748f">
  <xsd:schema xmlns:xsd="http://www.w3.org/2001/XMLSchema" xmlns:xs="http://www.w3.org/2001/XMLSchema" xmlns:p="http://schemas.microsoft.com/office/2006/metadata/properties" xmlns:ns3="d86b4d6e-fbdf-44f5-bffd-2156c8a198c3" xmlns:ns4="7787c467-a41e-4599-8e6e-ac2a456b6bdd" targetNamespace="http://schemas.microsoft.com/office/2006/metadata/properties" ma:root="true" ma:fieldsID="b482de510867852c531496b06e5c8205" ns3:_="" ns4:_="">
    <xsd:import namespace="d86b4d6e-fbdf-44f5-bffd-2156c8a198c3"/>
    <xsd:import namespace="7787c467-a41e-4599-8e6e-ac2a456b6bd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6b4d6e-fbdf-44f5-bffd-2156c8a198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87c467-a41e-4599-8e6e-ac2a456b6bd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6b4d6e-fbdf-44f5-bffd-2156c8a198c3" xsi:nil="true"/>
  </documentManagement>
</p:properties>
</file>

<file path=customXml/itemProps1.xml><?xml version="1.0" encoding="utf-8"?>
<ds:datastoreItem xmlns:ds="http://schemas.openxmlformats.org/officeDocument/2006/customXml" ds:itemID="{ED71D0A4-53A6-4FFC-99FE-4BA238A00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6b4d6e-fbdf-44f5-bffd-2156c8a198c3"/>
    <ds:schemaRef ds:uri="7787c467-a41e-4599-8e6e-ac2a456b6b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D847CC-EF2B-48FD-A331-C2472AE4FB31}">
  <ds:schemaRefs>
    <ds:schemaRef ds:uri="http://schemas.microsoft.com/sharepoint/v3/contenttype/forms"/>
  </ds:schemaRefs>
</ds:datastoreItem>
</file>

<file path=customXml/itemProps3.xml><?xml version="1.0" encoding="utf-8"?>
<ds:datastoreItem xmlns:ds="http://schemas.openxmlformats.org/officeDocument/2006/customXml" ds:itemID="{D58E6B84-1075-407B-98F5-2C022C7F71FA}">
  <ds:schemaRefs>
    <ds:schemaRef ds:uri="7787c467-a41e-4599-8e6e-ac2a456b6bdd"/>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d86b4d6e-fbdf-44f5-bffd-2156c8a198c3"/>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Arianna Nesbitt</cp:lastModifiedBy>
  <dcterms:created xsi:type="dcterms:W3CDTF">2025-03-25T16:50:02Z</dcterms:created>
  <dcterms:modified xsi:type="dcterms:W3CDTF">2025-03-27T17:32:33Z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0x010100DB89AA2CF83A2F4A942F6E9AAEDA004B</vt:lpwstr>
  </property>
</Properties>
</file>